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7AD78D8-66FB-4184-A90F-A1477D09B757}" xr6:coauthVersionLast="47" xr6:coauthVersionMax="47" xr10:uidLastSave="{00000000-0000-0000-0000-000000000000}"/>
  <bookViews>
    <workbookView xWindow="75" yWindow="1995" windowWidth="14385" windowHeight="8085" xr2:uid="{00000000-000D-0000-FFFF-FFFF00000000}"/>
  </bookViews>
  <sheets>
    <sheet name="10.6 (2)" sheetId="2" r:id="rId1"/>
  </sheets>
  <definedNames>
    <definedName name="_xlnm._FilterDatabase" localSheetId="0" hidden="1">'10.6 (2)'!$A$5:$IN$103</definedName>
    <definedName name="_xlnm.Print_Titles" localSheetId="0">'10.6 (2)'!$1:$4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7" i="2"/>
  <c r="J7" i="2"/>
  <c r="J6" i="2" s="1"/>
  <c r="K8" i="2"/>
  <c r="K7" i="2" s="1"/>
  <c r="K6" i="2" s="1"/>
  <c r="K9" i="2"/>
  <c r="K10" i="2"/>
  <c r="I11" i="2"/>
  <c r="J11" i="2"/>
  <c r="K11" i="2"/>
  <c r="I53" i="2"/>
  <c r="I54" i="2"/>
  <c r="J54" i="2"/>
  <c r="J53" i="2" s="1"/>
  <c r="K55" i="2"/>
  <c r="K54" i="2" s="1"/>
  <c r="K53" i="2" s="1"/>
  <c r="J56" i="2"/>
  <c r="K56" i="2"/>
  <c r="K57" i="2"/>
  <c r="I58" i="2"/>
  <c r="J58" i="2"/>
  <c r="K58" i="2"/>
  <c r="I66" i="2"/>
  <c r="I65" i="2" s="1"/>
  <c r="J66" i="2"/>
  <c r="J65" i="2" s="1"/>
  <c r="K67" i="2"/>
  <c r="K66" i="2" s="1"/>
  <c r="K65" i="2" s="1"/>
  <c r="I68" i="2"/>
  <c r="J68" i="2"/>
  <c r="K68" i="2"/>
  <c r="I85" i="2"/>
  <c r="J85" i="2"/>
  <c r="K85" i="2"/>
  <c r="I89" i="2"/>
  <c r="I88" i="2" s="1"/>
  <c r="J89" i="2"/>
  <c r="J88" i="2" s="1"/>
  <c r="K90" i="2"/>
  <c r="K89" i="2" s="1"/>
  <c r="K88" i="2" s="1"/>
  <c r="K91" i="2"/>
  <c r="K92" i="2"/>
  <c r="K93" i="2"/>
  <c r="K94" i="2"/>
  <c r="K95" i="2"/>
  <c r="K96" i="2"/>
  <c r="J98" i="2"/>
  <c r="J100" i="2"/>
  <c r="K100" i="2"/>
  <c r="K98" i="2" s="1"/>
  <c r="I101" i="2"/>
  <c r="I100" i="2" s="1"/>
  <c r="I98" i="2" s="1"/>
  <c r="I103" i="2"/>
  <c r="I102" i="2" s="1"/>
  <c r="J103" i="2"/>
  <c r="J102" i="2" s="1"/>
  <c r="K104" i="2"/>
  <c r="K103" i="2" s="1"/>
  <c r="K102" i="2" s="1"/>
  <c r="I105" i="2"/>
  <c r="J105" i="2"/>
  <c r="K105" i="2"/>
  <c r="K5" i="2" l="1"/>
  <c r="J5" i="2"/>
  <c r="I5" i="2"/>
</calcChain>
</file>

<file path=xl/sharedStrings.xml><?xml version="1.0" encoding="utf-8"?>
<sst xmlns="http://schemas.openxmlformats.org/spreadsheetml/2006/main" count="588" uniqueCount="305">
  <si>
    <t xml:space="preserve"> </t>
  </si>
  <si>
    <t>DELAN DUFF</t>
  </si>
  <si>
    <t>CLM</t>
  </si>
  <si>
    <t>31/5</t>
  </si>
  <si>
    <t>NAM PHI</t>
  </si>
  <si>
    <t>Tàu đã làm lệnh</t>
  </si>
  <si>
    <t>DỞ</t>
  </si>
  <si>
    <t>TRANSCENDEN WISDOM</t>
  </si>
  <si>
    <t>ÚC</t>
  </si>
  <si>
    <t>Tàu đã làm hàng</t>
  </si>
  <si>
    <t>ĐƠN VỊ ĐIỀU HÀNH</t>
  </si>
  <si>
    <t>TÀU NHẬP KHẨU</t>
  </si>
  <si>
    <t>VI</t>
  </si>
  <si>
    <t>TTCO:14.000 - TTHG:8.000 - KDT MIỀN BẮC:3.000</t>
  </si>
  <si>
    <t>CÁM 3B.1</t>
  </si>
  <si>
    <t>MV MIMOSA</t>
  </si>
  <si>
    <t>09/06</t>
  </si>
  <si>
    <t>Nhật Bản</t>
  </si>
  <si>
    <t>TÀU XUẤT KHẨU</t>
  </si>
  <si>
    <t>V</t>
  </si>
  <si>
    <t>TD</t>
  </si>
  <si>
    <t>Don 8a</t>
  </si>
  <si>
    <t>BN 2397</t>
  </si>
  <si>
    <t>24/6</t>
  </si>
  <si>
    <t>09/6</t>
  </si>
  <si>
    <t>VTT VINACOMIN</t>
  </si>
  <si>
    <t>CBPT</t>
  </si>
  <si>
    <t>Cám 5b.1</t>
  </si>
  <si>
    <t>NB 8295</t>
  </si>
  <si>
    <t xml:space="preserve">KDT MIỀN BẮC </t>
  </si>
  <si>
    <t>Cám 5a.1</t>
  </si>
  <si>
    <t>Cục 4a.2</t>
  </si>
  <si>
    <t>TRƯỜNG XUÂN 16</t>
  </si>
  <si>
    <t>23/6</t>
  </si>
  <si>
    <t>08/6</t>
  </si>
  <si>
    <t>THAN MIỀN NAM</t>
  </si>
  <si>
    <t>08/06</t>
  </si>
  <si>
    <t>HP 4882</t>
  </si>
  <si>
    <t>NĐ 4349</t>
  </si>
  <si>
    <t>377-B</t>
  </si>
  <si>
    <t>MINH TÂN 18</t>
  </si>
  <si>
    <t>22/6</t>
  </si>
  <si>
    <t>325-B</t>
  </si>
  <si>
    <t>07/6</t>
  </si>
  <si>
    <t>KDT THANH HÓA</t>
  </si>
  <si>
    <t>KHO CẢNG KM6</t>
  </si>
  <si>
    <t>IV</t>
  </si>
  <si>
    <t>KHO BẢO NGUYÊN</t>
  </si>
  <si>
    <t>III</t>
  </si>
  <si>
    <t>CỤC 1B</t>
  </si>
  <si>
    <t>BN - 1988</t>
  </si>
  <si>
    <t xml:space="preserve"> 17/6</t>
  </si>
  <si>
    <t xml:space="preserve"> 04/6</t>
  </si>
  <si>
    <t>CP ĐTTM&amp;DV</t>
  </si>
  <si>
    <t>PT CB</t>
  </si>
  <si>
    <t>CÁM 7B</t>
  </si>
  <si>
    <t>BN - 2189</t>
  </si>
  <si>
    <t xml:space="preserve">MIỀN BẮC </t>
  </si>
  <si>
    <t>CỤC 1A</t>
  </si>
  <si>
    <t>BN - 1368</t>
  </si>
  <si>
    <t>CẦU ĐUỐNG</t>
  </si>
  <si>
    <t>BN - 0988</t>
  </si>
  <si>
    <t>BN - 1299</t>
  </si>
  <si>
    <t>CÁM 8A</t>
  </si>
  <si>
    <t>BN - 1829</t>
  </si>
  <si>
    <t>CP SX KD KS DỊCH VỤ CẢNG TNV - HẢI DƯƠNG</t>
  </si>
  <si>
    <t>HN 2422</t>
  </si>
  <si>
    <t>CP DVVT QNINH</t>
  </si>
  <si>
    <t>BN - 2699</t>
  </si>
  <si>
    <t>BN - 1468</t>
  </si>
  <si>
    <t xml:space="preserve"> 16/6</t>
  </si>
  <si>
    <t xml:space="preserve"> 03/6</t>
  </si>
  <si>
    <t>HN - 1645</t>
  </si>
  <si>
    <t>SÔNG HỒNG</t>
  </si>
  <si>
    <t>HD - 2299</t>
  </si>
  <si>
    <t>COALIMEX</t>
  </si>
  <si>
    <t>BN - 2335</t>
  </si>
  <si>
    <t>BN - 2556</t>
  </si>
  <si>
    <t>BN - 2646</t>
  </si>
  <si>
    <t xml:space="preserve"> 15/6</t>
  </si>
  <si>
    <t xml:space="preserve"> 02/6</t>
  </si>
  <si>
    <t>CÁM 7A</t>
  </si>
  <si>
    <t>THANH BÌNH 05</t>
  </si>
  <si>
    <t>BN - 2269</t>
  </si>
  <si>
    <t xml:space="preserve"> 14/6</t>
  </si>
  <si>
    <t xml:space="preserve"> 01/6</t>
  </si>
  <si>
    <t>PTCB</t>
  </si>
  <si>
    <t>9/6</t>
  </si>
  <si>
    <t>Cám 7b</t>
  </si>
  <si>
    <t>BN 2728</t>
  </si>
  <si>
    <t>23/06</t>
  </si>
  <si>
    <t>KDT Miền Bắc</t>
  </si>
  <si>
    <t>KHO G9-HÓA CHẤT</t>
  </si>
  <si>
    <t>II</t>
  </si>
  <si>
    <t>TTCO: 26.000 - TTHG:20.000</t>
  </si>
  <si>
    <t>CÁM 6A.1</t>
  </si>
  <si>
    <t xml:space="preserve">VIỆT THUẬN OCEAN </t>
  </si>
  <si>
    <t>982/06</t>
  </si>
  <si>
    <t>ĐIỆN VĨNH TÂN 1</t>
  </si>
  <si>
    <t>TTCO:25.000 - 22.700</t>
  </si>
  <si>
    <t>HẢI NAM 81</t>
  </si>
  <si>
    <t>980/06</t>
  </si>
  <si>
    <t>06/06</t>
  </si>
  <si>
    <t>TTCO:25.500</t>
  </si>
  <si>
    <t>CÁM 6A.14</t>
  </si>
  <si>
    <t>VIỆT THUẬN 30-05</t>
  </si>
  <si>
    <t>976/06</t>
  </si>
  <si>
    <t xml:space="preserve">ĐIỆN DUYÊN HẢI </t>
  </si>
  <si>
    <t>TTHG:13.000 - KDT CP:13.000</t>
  </si>
  <si>
    <t>CÁM 5B.14</t>
  </si>
  <si>
    <t>VIỆT THUẬN 30-06</t>
  </si>
  <si>
    <t>974/06</t>
  </si>
  <si>
    <t>ĐIỆN DUYÊN HẢI</t>
  </si>
  <si>
    <t>TTHG:20.000 - KVCP:3.150</t>
  </si>
  <si>
    <t>HẢI NAM 88</t>
  </si>
  <si>
    <t>966/06</t>
  </si>
  <si>
    <t>04/06</t>
  </si>
  <si>
    <t>ĐIẸN VĨNH TÂN 1</t>
  </si>
  <si>
    <t>TTCO:22.750</t>
  </si>
  <si>
    <t>CÁM 5A.10</t>
  </si>
  <si>
    <t>VIỆT THUẬN 235</t>
  </si>
  <si>
    <t>17/06</t>
  </si>
  <si>
    <t>957/05</t>
  </si>
  <si>
    <t>02/06</t>
  </si>
  <si>
    <t>CP DK HÀ TĨNH</t>
  </si>
  <si>
    <t>Tàu đã làm lệnh (chuyển tải)</t>
  </si>
  <si>
    <t>KDT CP:10.000 - CLM:10.600</t>
  </si>
  <si>
    <t>CÁM 5A.14</t>
  </si>
  <si>
    <t>VIỆT THUẬN 215-06</t>
  </si>
  <si>
    <t>975/06</t>
  </si>
  <si>
    <t>05/06</t>
  </si>
  <si>
    <t xml:space="preserve">ĐIỆN VŨNG ÁNG </t>
  </si>
  <si>
    <t>TTCO: 21.700 - CLM:5.000 - KDT CP:4.000</t>
  </si>
  <si>
    <t>HẢI NAM 89</t>
  </si>
  <si>
    <t>970/06</t>
  </si>
  <si>
    <t>ĐIỆN VĨNH TÂN</t>
  </si>
  <si>
    <t>KDT CP:6.012,53 - CLM:7.951,66 - KVCP:9.219,29</t>
  </si>
  <si>
    <t>10/06</t>
  </si>
  <si>
    <t>CÁM 6A.10</t>
  </si>
  <si>
    <t>TRƯỜNG NGUYÊN STAR</t>
  </si>
  <si>
    <t>960-B/05</t>
  </si>
  <si>
    <t>Tàu đang làm hàng</t>
  </si>
  <si>
    <t>Tàu chuyển tải</t>
  </si>
  <si>
    <t>CÁM 5A.1</t>
  </si>
  <si>
    <t>VT 095-01</t>
  </si>
  <si>
    <t>979/06</t>
  </si>
  <si>
    <t xml:space="preserve">THAN MIỀN NAM </t>
  </si>
  <si>
    <t>CỤC XÔ 1C</t>
  </si>
  <si>
    <t>BN 2006</t>
  </si>
  <si>
    <t>977/06</t>
  </si>
  <si>
    <t>THAN SÔNG HỒNG</t>
  </si>
  <si>
    <t>BN 2368</t>
  </si>
  <si>
    <t>20/06</t>
  </si>
  <si>
    <t>969/06</t>
  </si>
  <si>
    <t>V-TRACO</t>
  </si>
  <si>
    <t>BN 2022</t>
  </si>
  <si>
    <t>961/06</t>
  </si>
  <si>
    <t>CP VTT VINACOMIN</t>
  </si>
  <si>
    <t>BN 1997</t>
  </si>
  <si>
    <t>956/05</t>
  </si>
  <si>
    <t>DVVT QUẢNG NINH</t>
  </si>
  <si>
    <t>BN 1879</t>
  </si>
  <si>
    <t>955/05</t>
  </si>
  <si>
    <t>BN 1826</t>
  </si>
  <si>
    <t>953/05</t>
  </si>
  <si>
    <t>ĐT TMDV VINACOMIN</t>
  </si>
  <si>
    <t>CÁM 4B.1</t>
  </si>
  <si>
    <t>BN 1386</t>
  </si>
  <si>
    <t>31/05</t>
  </si>
  <si>
    <t>948/05</t>
  </si>
  <si>
    <t>KDT HÀ NỘI</t>
  </si>
  <si>
    <t>BN 0719</t>
  </si>
  <si>
    <t>947/05</t>
  </si>
  <si>
    <t>KDT CẦU ĐUỐNG</t>
  </si>
  <si>
    <t>NB 8927</t>
  </si>
  <si>
    <t>944/05</t>
  </si>
  <si>
    <t>29/05</t>
  </si>
  <si>
    <t>CROMIT THANH HOÁ</t>
  </si>
  <si>
    <t>HD 2095</t>
  </si>
  <si>
    <t>943/05</t>
  </si>
  <si>
    <t>BN 1468</t>
  </si>
  <si>
    <t>937/05</t>
  </si>
  <si>
    <t>28/05</t>
  </si>
  <si>
    <t>CÁM 4A.1</t>
  </si>
  <si>
    <t>BN 2033</t>
  </si>
  <si>
    <t>934/05</t>
  </si>
  <si>
    <t>KDT BẮC THÁI</t>
  </si>
  <si>
    <t>CÁM 2A.1</t>
  </si>
  <si>
    <t>BN 1158</t>
  </si>
  <si>
    <t>933/05</t>
  </si>
  <si>
    <t>CÁM 1</t>
  </si>
  <si>
    <t>HD 1818</t>
  </si>
  <si>
    <t>932/05</t>
  </si>
  <si>
    <t>Thay TBGT số 914/05 ngày 21/05/2025</t>
  </si>
  <si>
    <t>BN 0979</t>
  </si>
  <si>
    <t>914-B/05</t>
  </si>
  <si>
    <t>21/05</t>
  </si>
  <si>
    <t>THAY TBRT SỐ 572/03 NGÀY 29/04/2025</t>
  </si>
  <si>
    <t>BN 0746</t>
  </si>
  <si>
    <t>892/05</t>
  </si>
  <si>
    <t>18/05</t>
  </si>
  <si>
    <t>BN 2056</t>
  </si>
  <si>
    <t>884/05</t>
  </si>
  <si>
    <t>15/05</t>
  </si>
  <si>
    <t>THAY TBGT SỐ 860/05 NGÀY 11/05/2025</t>
  </si>
  <si>
    <t>BÙN 3B</t>
  </si>
  <si>
    <t>BN 1886</t>
  </si>
  <si>
    <t>880/05</t>
  </si>
  <si>
    <t>14/05</t>
  </si>
  <si>
    <t>THAN UÔNG BÍ</t>
  </si>
  <si>
    <t>BN 8519</t>
  </si>
  <si>
    <t>878/05</t>
  </si>
  <si>
    <t>KDT NINH BÌNH</t>
  </si>
  <si>
    <t>NĐ 2926</t>
  </si>
  <si>
    <t>843/05</t>
  </si>
  <si>
    <t>08/05</t>
  </si>
  <si>
    <t>BN 2228</t>
  </si>
  <si>
    <t>22/05</t>
  </si>
  <si>
    <t>841/05</t>
  </si>
  <si>
    <t>07/05</t>
  </si>
  <si>
    <t>GIA HẠN L1</t>
  </si>
  <si>
    <t>BN 1858</t>
  </si>
  <si>
    <t>834/05</t>
  </si>
  <si>
    <t>THAY TBGT SỐ 832/05 NGÀY 06/05/2025</t>
  </si>
  <si>
    <t>BN 2122</t>
  </si>
  <si>
    <t>18/06</t>
  </si>
  <si>
    <t>832-B/05</t>
  </si>
  <si>
    <t>03/06</t>
  </si>
  <si>
    <t>THAY TBGT SỐ 818/05 NGÀY 05/05/2025</t>
  </si>
  <si>
    <t>BN 2616</t>
  </si>
  <si>
    <t>20/05</t>
  </si>
  <si>
    <t>818-B/05</t>
  </si>
  <si>
    <t>12/05</t>
  </si>
  <si>
    <t>CP HÀNG HẢI VN</t>
  </si>
  <si>
    <t>816/05</t>
  </si>
  <si>
    <t>05/05</t>
  </si>
  <si>
    <t>BN 1459</t>
  </si>
  <si>
    <t>19/05</t>
  </si>
  <si>
    <t>815/05</t>
  </si>
  <si>
    <t>04/05</t>
  </si>
  <si>
    <t>XD CN MỎ</t>
  </si>
  <si>
    <t>BN 0988</t>
  </si>
  <si>
    <t>16/05</t>
  </si>
  <si>
    <t>808/05</t>
  </si>
  <si>
    <t>02/05</t>
  </si>
  <si>
    <t>HD 2266</t>
  </si>
  <si>
    <t>796/04</t>
  </si>
  <si>
    <t>HD 2558</t>
  </si>
  <si>
    <t>786/04</t>
  </si>
  <si>
    <t>30/05</t>
  </si>
  <si>
    <t>BN 1363</t>
  </si>
  <si>
    <t>762/04</t>
  </si>
  <si>
    <t>NB 8011</t>
  </si>
  <si>
    <t>761/04</t>
  </si>
  <si>
    <t>CÁM  1</t>
  </si>
  <si>
    <t>BN 1818</t>
  </si>
  <si>
    <t>760/04</t>
  </si>
  <si>
    <t>BN 0679</t>
  </si>
  <si>
    <t>751/04</t>
  </si>
  <si>
    <t>BN 2276</t>
  </si>
  <si>
    <t>730/04</t>
  </si>
  <si>
    <t>BN 2519</t>
  </si>
  <si>
    <t>631/04</t>
  </si>
  <si>
    <t>BN 2395</t>
  </si>
  <si>
    <t>29/04</t>
  </si>
  <si>
    <t>615/04</t>
  </si>
  <si>
    <t>30/04</t>
  </si>
  <si>
    <t>BÙN 3A</t>
  </si>
  <si>
    <t>BN 2565</t>
  </si>
  <si>
    <t>614/04</t>
  </si>
  <si>
    <t>BN 1958</t>
  </si>
  <si>
    <t>574/03</t>
  </si>
  <si>
    <t>573/04</t>
  </si>
  <si>
    <t>572/04</t>
  </si>
  <si>
    <t>Tàu đã làm lệnh (trong cầu)</t>
  </si>
  <si>
    <t>8/6</t>
  </si>
  <si>
    <t>CỤC 4A.1</t>
  </si>
  <si>
    <t>HN 2028</t>
  </si>
  <si>
    <t>CP TTC</t>
  </si>
  <si>
    <t>CÁM  5A</t>
  </si>
  <si>
    <t>CHÍ THÀNH 68</t>
  </si>
  <si>
    <t>19/06</t>
  </si>
  <si>
    <t>965/06</t>
  </si>
  <si>
    <t>BN 2388</t>
  </si>
  <si>
    <t>945/05</t>
  </si>
  <si>
    <t>Tàu đã làm hàng (trong cầu)</t>
  </si>
  <si>
    <t>CẢNG CHÍNH</t>
  </si>
  <si>
    <t>I</t>
  </si>
  <si>
    <t>TỔNG CỘNG</t>
  </si>
  <si>
    <t>Mục đích sử dụng</t>
  </si>
  <si>
    <t>Ngày xong</t>
  </si>
  <si>
    <t>SL còn lại</t>
  </si>
  <si>
    <t>SL thực rót</t>
  </si>
  <si>
    <t>SL làm TB</t>
  </si>
  <si>
    <t>Loại than</t>
  </si>
  <si>
    <t>Tên phương tiện</t>
  </si>
  <si>
    <t>Ngày hết hạn TB</t>
  </si>
  <si>
    <t>Số TB</t>
  </si>
  <si>
    <t>Ngày làm TB</t>
  </si>
  <si>
    <t>Khách hàng</t>
  </si>
  <si>
    <t>STT</t>
  </si>
  <si>
    <t>NGÀY 10 THÁNG 06 NĂM 2025</t>
  </si>
  <si>
    <t>PHÒNG ĐKSX</t>
  </si>
  <si>
    <t>BÁO CÁO THỐNG KÊ CÁC TÀU LÀM HÀNG KHU VỰC CẨM PHẢ</t>
  </si>
  <si>
    <t>CÔNG TY KHO VẬN VÀ CẢNG CẨM PHẢ - VINACOMIN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</si>
</sst>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"/>
    <numFmt numFmtId="165" formatCode="#.0\ ###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indexed="12"/>
      <name val="Times New Roman"/>
      <family val="1"/>
    </font>
    <font>
      <sz val="12"/>
      <color theme="1"/>
      <name val="Times New Roman"/>
      <family val="2"/>
    </font>
    <font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11"/>
      <name val="Times New Roman"/>
      <family val="1"/>
    </font>
    <font>
      <sz val="10"/>
      <name val="Helv"/>
      <family val="2"/>
    </font>
    <font>
      <sz val="12"/>
      <color indexed="12"/>
      <name val="Times New Roman"/>
      <family val="1"/>
    </font>
    <font>
      <b/>
      <i/>
      <sz val="12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2" borderId="0" xfId="0" applyNumberFormat="1" applyFont="1" applyFill="1" applyAlignment="1">
      <alignment horizontal="left"/>
    </xf>
    <xf numFmtId="165" fontId="4" fillId="3" borderId="1" xfId="1" applyNumberFormat="1" applyFont="1" applyFill="1" applyBorder="1" applyAlignment="1">
      <alignment horizontal="left" vertical="center" wrapText="1"/>
    </xf>
    <xf numFmtId="164" fontId="2" fillId="0" borderId="1" xfId="0" quotePrefix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4" fontId="5" fillId="0" borderId="1" xfId="1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49" fontId="2" fillId="0" borderId="1" xfId="1" quotePrefix="1" applyNumberFormat="1" applyFont="1" applyBorder="1" applyAlignment="1">
      <alignment horizontal="center" vertical="center"/>
    </xf>
    <xf numFmtId="164" fontId="2" fillId="3" borderId="1" xfId="1" quotePrefix="1" applyNumberFormat="1" applyFont="1" applyFill="1" applyBorder="1" applyAlignment="1">
      <alignment horizontal="center" vertical="center"/>
    </xf>
    <xf numFmtId="49" fontId="2" fillId="3" borderId="1" xfId="1" quotePrefix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3" borderId="1" xfId="0" quotePrefix="1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0" fillId="0" borderId="2" xfId="0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64" fontId="10" fillId="2" borderId="0" xfId="0" applyNumberFormat="1" applyFont="1" applyFill="1" applyAlignment="1">
      <alignment horizontal="left"/>
    </xf>
    <xf numFmtId="164" fontId="0" fillId="0" borderId="0" xfId="0" applyNumberFormat="1"/>
    <xf numFmtId="164" fontId="11" fillId="2" borderId="1" xfId="0" quotePrefix="1" applyNumberFormat="1" applyFont="1" applyFill="1" applyBorder="1" applyAlignment="1">
      <alignment horizontal="left" vertical="center" wrapText="1"/>
    </xf>
    <xf numFmtId="164" fontId="11" fillId="2" borderId="1" xfId="0" quotePrefix="1" applyNumberFormat="1" applyFont="1" applyFill="1" applyBorder="1" applyAlignment="1">
      <alignment horizontal="center" vertical="center" wrapText="1"/>
    </xf>
    <xf numFmtId="49" fontId="12" fillId="2" borderId="1" xfId="0" quotePrefix="1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horizontal="center" vertical="center" wrapText="1"/>
    </xf>
    <xf numFmtId="164" fontId="11" fillId="3" borderId="1" xfId="1" quotePrefix="1" applyNumberFormat="1" applyFont="1" applyFill="1" applyBorder="1" applyAlignment="1">
      <alignment horizontal="center" vertical="center"/>
    </xf>
    <xf numFmtId="49" fontId="13" fillId="3" borderId="1" xfId="1" quotePrefix="1" applyNumberFormat="1" applyFont="1" applyFill="1" applyBorder="1" applyAlignment="1">
      <alignment horizontal="center" vertical="center"/>
    </xf>
    <xf numFmtId="164" fontId="10" fillId="3" borderId="1" xfId="1" quotePrefix="1" applyNumberFormat="1" applyFont="1" applyFill="1" applyBorder="1" applyAlignment="1">
      <alignment horizontal="center" vertical="center"/>
    </xf>
    <xf numFmtId="49" fontId="10" fillId="3" borderId="1" xfId="1" quotePrefix="1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left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164" fontId="15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left" vertical="center"/>
    </xf>
    <xf numFmtId="164" fontId="16" fillId="4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3">
    <cellStyle name="Normal" xfId="0" builtinId="0"/>
    <cellStyle name="Normal 4" xfId="1" xr:uid="{A2A4017D-941F-4C3D-A0E9-5370D7CB7436}"/>
    <cellStyle name="Normal_Sheet1" xfId="2" xr:uid="{A68B82DD-E987-4ABB-8A3E-87D347A79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24B92-B9FB-4F7C-A84D-8230FC542540}">
  <dimension ref="A1:IN121"/>
  <sheetViews>
    <sheetView tabSelected="1" zoomScale="60" zoomScaleNormal="60" workbookViewId="0">
      <pane ySplit="5" topLeftCell="A87" activePane="bottomLeft" state="frozen"/>
      <selection activeCell="M12" sqref="M12"/>
      <selection pane="bottomLeft" activeCell="I100" sqref="I100"/>
    </sheetView>
  </sheetViews>
  <sheetFormatPr defaultColWidth="9.140625" defaultRowHeight="15.75" x14ac:dyDescent="0.25"/>
  <cols>
    <col min="1" max="1" width="5.140625" style="3" customWidth="1"/>
    <col min="2" max="2" width="5.28515625" style="3" customWidth="1"/>
    <col min="3" max="3" width="39.42578125" style="3" customWidth="1"/>
    <col min="4" max="4" width="10.85546875" style="3" customWidth="1"/>
    <col min="5" max="5" width="18.7109375" style="3" customWidth="1"/>
    <col min="6" max="6" width="12.28515625" style="3" customWidth="1"/>
    <col min="7" max="7" width="30" style="3" customWidth="1"/>
    <col min="8" max="8" width="16.28515625" style="3" customWidth="1"/>
    <col min="9" max="9" width="13.42578125" style="4" customWidth="1"/>
    <col min="10" max="10" width="14.42578125" style="4" customWidth="1"/>
    <col min="11" max="11" width="12.140625" style="4" customWidth="1"/>
    <col min="12" max="12" width="14.140625" style="3" customWidth="1"/>
    <col min="13" max="13" width="13.7109375" style="3" customWidth="1"/>
    <col min="14" max="14" width="22.42578125" style="2" customWidth="1"/>
    <col min="15" max="16384" width="9.140625" style="1"/>
  </cols>
  <sheetData>
    <row r="1" spans="1:248" ht="34.5" customHeight="1" x14ac:dyDescent="0.25">
      <c r="A1" s="67" t="s">
        <v>304</v>
      </c>
      <c r="B1" s="67"/>
      <c r="C1" s="67"/>
      <c r="D1" s="67"/>
      <c r="E1" s="67"/>
      <c r="F1" s="67"/>
      <c r="G1" s="66" t="s">
        <v>303</v>
      </c>
      <c r="H1" s="66"/>
      <c r="I1" s="66"/>
      <c r="J1" s="66"/>
      <c r="K1" s="66"/>
      <c r="L1" s="66"/>
      <c r="M1" s="66"/>
      <c r="N1" s="66"/>
    </row>
    <row r="2" spans="1:248" ht="20.25" customHeight="1" x14ac:dyDescent="0.25">
      <c r="A2" s="65" t="s">
        <v>302</v>
      </c>
      <c r="B2" s="65"/>
      <c r="C2" s="65"/>
      <c r="D2" s="65"/>
      <c r="E2" s="65"/>
      <c r="F2" s="65"/>
      <c r="G2" s="64" t="s">
        <v>301</v>
      </c>
      <c r="H2" s="64"/>
      <c r="I2" s="64"/>
      <c r="J2" s="64"/>
      <c r="K2" s="64"/>
      <c r="L2" s="64"/>
      <c r="M2" s="64"/>
      <c r="N2" s="64"/>
    </row>
    <row r="3" spans="1:248" x14ac:dyDescent="0.25">
      <c r="A3" s="1"/>
      <c r="B3" s="1"/>
      <c r="C3" s="1"/>
      <c r="D3" s="1"/>
      <c r="E3" s="1"/>
      <c r="F3" s="1"/>
      <c r="G3" s="1"/>
      <c r="H3" s="1"/>
      <c r="I3" s="63"/>
      <c r="J3" s="63"/>
      <c r="K3" s="63"/>
      <c r="L3" s="1"/>
      <c r="M3" s="1"/>
      <c r="N3" s="62"/>
    </row>
    <row r="4" spans="1:248" s="59" customFormat="1" ht="31.5" x14ac:dyDescent="0.25">
      <c r="A4" s="61" t="s">
        <v>300</v>
      </c>
      <c r="B4" s="61"/>
      <c r="C4" s="61" t="s">
        <v>299</v>
      </c>
      <c r="D4" s="61" t="s">
        <v>298</v>
      </c>
      <c r="E4" s="61" t="s">
        <v>297</v>
      </c>
      <c r="F4" s="61" t="s">
        <v>296</v>
      </c>
      <c r="G4" s="61" t="s">
        <v>295</v>
      </c>
      <c r="H4" s="61" t="s">
        <v>294</v>
      </c>
      <c r="I4" s="61" t="s">
        <v>293</v>
      </c>
      <c r="J4" s="61" t="s">
        <v>292</v>
      </c>
      <c r="K4" s="61" t="s">
        <v>291</v>
      </c>
      <c r="L4" s="61" t="s">
        <v>290</v>
      </c>
      <c r="M4" s="61" t="s">
        <v>289</v>
      </c>
      <c r="N4" s="60"/>
    </row>
    <row r="5" spans="1:248" s="55" customFormat="1" ht="30" customHeight="1" x14ac:dyDescent="0.25">
      <c r="A5" s="57"/>
      <c r="B5" s="57"/>
      <c r="C5" s="57" t="s">
        <v>288</v>
      </c>
      <c r="D5" s="57"/>
      <c r="E5" s="57"/>
      <c r="F5" s="57"/>
      <c r="G5" s="57"/>
      <c r="H5" s="57"/>
      <c r="I5" s="58">
        <f>I6+I53+I65+I85+I88+I98+I102</f>
        <v>433205</v>
      </c>
      <c r="J5" s="58">
        <f>J6+J53+J65+J85+J88+J98+J102</f>
        <v>90031.48</v>
      </c>
      <c r="K5" s="58">
        <f>K6+K53+K65+K85+K88+K98+K102</f>
        <v>343173.52</v>
      </c>
      <c r="L5" s="57"/>
      <c r="M5" s="57"/>
      <c r="N5" s="56"/>
    </row>
    <row r="6" spans="1:248" s="52" customFormat="1" ht="26.25" customHeight="1" x14ac:dyDescent="0.25">
      <c r="A6" s="42" t="s">
        <v>287</v>
      </c>
      <c r="B6" s="53" t="s">
        <v>286</v>
      </c>
      <c r="C6" s="53"/>
      <c r="D6" s="42"/>
      <c r="E6" s="42"/>
      <c r="F6" s="42"/>
      <c r="G6" s="42"/>
      <c r="H6" s="42"/>
      <c r="I6" s="49">
        <f>I7+I11</f>
        <v>69199</v>
      </c>
      <c r="J6" s="49">
        <f>J7+J11</f>
        <v>4332.28</v>
      </c>
      <c r="K6" s="49">
        <f>K7+K11</f>
        <v>64866.720000000001</v>
      </c>
      <c r="L6" s="42"/>
      <c r="M6" s="42"/>
      <c r="N6" s="48"/>
    </row>
    <row r="7" spans="1:248" s="51" customFormat="1" ht="26.25" customHeight="1" x14ac:dyDescent="0.25">
      <c r="A7" s="21"/>
      <c r="B7" s="50" t="s">
        <v>285</v>
      </c>
      <c r="C7" s="50"/>
      <c r="D7" s="21"/>
      <c r="E7" s="21"/>
      <c r="F7" s="21"/>
      <c r="G7" s="21"/>
      <c r="H7" s="21"/>
      <c r="I7" s="22">
        <f>SUM(I8:I10)</f>
        <v>5212</v>
      </c>
      <c r="J7" s="22">
        <f>SUM(J8:J10)</f>
        <v>4332.28</v>
      </c>
      <c r="K7" s="22">
        <f>SUM(K8:K10)</f>
        <v>879.72</v>
      </c>
      <c r="L7" s="22"/>
      <c r="M7" s="21"/>
      <c r="N7" s="20"/>
    </row>
    <row r="8" spans="1:248" s="25" customFormat="1" ht="25.5" customHeight="1" x14ac:dyDescent="0.25">
      <c r="A8" s="39">
        <v>1</v>
      </c>
      <c r="B8" s="38"/>
      <c r="C8" s="37" t="s">
        <v>154</v>
      </c>
      <c r="D8" s="36" t="s">
        <v>227</v>
      </c>
      <c r="E8" s="35" t="s">
        <v>284</v>
      </c>
      <c r="F8" s="34" t="s">
        <v>225</v>
      </c>
      <c r="G8" s="33" t="s">
        <v>283</v>
      </c>
      <c r="H8" s="32" t="s">
        <v>147</v>
      </c>
      <c r="I8" s="31">
        <v>1450</v>
      </c>
      <c r="J8" s="31">
        <v>585</v>
      </c>
      <c r="K8" s="30">
        <f>I8-J8</f>
        <v>865</v>
      </c>
      <c r="L8" s="29" t="s">
        <v>6</v>
      </c>
      <c r="M8" s="28" t="s">
        <v>20</v>
      </c>
      <c r="N8" s="27"/>
      <c r="O8"/>
      <c r="P8"/>
      <c r="Q8" s="26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</row>
    <row r="9" spans="1:248" s="25" customFormat="1" ht="25.5" customHeight="1" x14ac:dyDescent="0.25">
      <c r="A9" s="39">
        <v>2</v>
      </c>
      <c r="B9" s="38"/>
      <c r="C9" s="37" t="s">
        <v>177</v>
      </c>
      <c r="D9" s="36" t="s">
        <v>116</v>
      </c>
      <c r="E9" s="35" t="s">
        <v>282</v>
      </c>
      <c r="F9" s="34" t="s">
        <v>281</v>
      </c>
      <c r="G9" s="33" t="s">
        <v>280</v>
      </c>
      <c r="H9" s="32" t="s">
        <v>279</v>
      </c>
      <c r="I9" s="31">
        <v>2612</v>
      </c>
      <c r="J9" s="31">
        <v>2605</v>
      </c>
      <c r="K9" s="30">
        <f>I9-J9</f>
        <v>7</v>
      </c>
      <c r="L9" s="29" t="s">
        <v>275</v>
      </c>
      <c r="M9" s="28" t="s">
        <v>86</v>
      </c>
      <c r="N9" s="27"/>
      <c r="O9"/>
      <c r="P9"/>
      <c r="Q9" s="26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</row>
    <row r="10" spans="1:248" s="25" customFormat="1" ht="25.5" customHeight="1" x14ac:dyDescent="0.25">
      <c r="A10" s="39">
        <v>3</v>
      </c>
      <c r="B10" s="38"/>
      <c r="C10" s="37" t="s">
        <v>278</v>
      </c>
      <c r="D10" s="36" t="s">
        <v>16</v>
      </c>
      <c r="E10" s="35" t="s">
        <v>97</v>
      </c>
      <c r="F10" s="34"/>
      <c r="G10" s="33" t="s">
        <v>277</v>
      </c>
      <c r="H10" s="32" t="s">
        <v>276</v>
      </c>
      <c r="I10" s="31">
        <v>1150</v>
      </c>
      <c r="J10" s="31">
        <v>1142.28</v>
      </c>
      <c r="K10" s="30">
        <f>I10-J10</f>
        <v>7.7200000000000273</v>
      </c>
      <c r="L10" s="29" t="s">
        <v>275</v>
      </c>
      <c r="M10" s="28" t="s">
        <v>20</v>
      </c>
      <c r="N10" s="27"/>
      <c r="O10"/>
      <c r="P10"/>
      <c r="Q10" s="26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</row>
    <row r="11" spans="1:248" s="51" customFormat="1" ht="27" customHeight="1" x14ac:dyDescent="0.25">
      <c r="A11" s="54"/>
      <c r="B11" s="24" t="s">
        <v>274</v>
      </c>
      <c r="C11" s="23"/>
      <c r="D11" s="21"/>
      <c r="E11" s="21"/>
      <c r="F11" s="21"/>
      <c r="G11" s="21"/>
      <c r="H11" s="21"/>
      <c r="I11" s="22">
        <f>SUM(I12:I52)</f>
        <v>63987</v>
      </c>
      <c r="J11" s="22">
        <f>SUM(J12:J52)</f>
        <v>0</v>
      </c>
      <c r="K11" s="22">
        <f>SUM(K12:K52)</f>
        <v>63987</v>
      </c>
      <c r="L11" s="8"/>
      <c r="M11" s="22"/>
      <c r="N11" s="20"/>
    </row>
    <row r="12" spans="1:248" s="5" customFormat="1" ht="24.75" customHeight="1" x14ac:dyDescent="0.25">
      <c r="A12" s="18">
        <v>1</v>
      </c>
      <c r="B12" s="17"/>
      <c r="C12" s="16" t="s">
        <v>186</v>
      </c>
      <c r="D12" s="15" t="s">
        <v>264</v>
      </c>
      <c r="E12" s="14" t="s">
        <v>273</v>
      </c>
      <c r="F12" s="13" t="s">
        <v>266</v>
      </c>
      <c r="G12" s="12" t="s">
        <v>178</v>
      </c>
      <c r="H12" s="11" t="s">
        <v>190</v>
      </c>
      <c r="I12" s="9">
        <v>1988</v>
      </c>
      <c r="J12" s="10"/>
      <c r="K12" s="9">
        <v>1988</v>
      </c>
      <c r="L12" s="8"/>
      <c r="M12" s="8" t="s">
        <v>20</v>
      </c>
      <c r="N12" s="7" t="s">
        <v>220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</row>
    <row r="13" spans="1:248" s="5" customFormat="1" ht="24.75" customHeight="1" x14ac:dyDescent="0.25">
      <c r="A13" s="18">
        <v>2</v>
      </c>
      <c r="B13" s="17"/>
      <c r="C13" s="16" t="s">
        <v>186</v>
      </c>
      <c r="D13" s="15" t="s">
        <v>264</v>
      </c>
      <c r="E13" s="14" t="s">
        <v>272</v>
      </c>
      <c r="F13" s="13" t="s">
        <v>266</v>
      </c>
      <c r="G13" s="12" t="s">
        <v>155</v>
      </c>
      <c r="H13" s="11" t="s">
        <v>187</v>
      </c>
      <c r="I13" s="9">
        <v>1000</v>
      </c>
      <c r="J13" s="10"/>
      <c r="K13" s="9">
        <v>1000</v>
      </c>
      <c r="L13" s="8"/>
      <c r="M13" s="8" t="s">
        <v>20</v>
      </c>
      <c r="N13" s="7" t="s">
        <v>220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</row>
    <row r="14" spans="1:248" s="5" customFormat="1" ht="24.75" customHeight="1" x14ac:dyDescent="0.25">
      <c r="A14" s="18">
        <v>3</v>
      </c>
      <c r="B14" s="17"/>
      <c r="C14" s="16" t="s">
        <v>186</v>
      </c>
      <c r="D14" s="15" t="s">
        <v>264</v>
      </c>
      <c r="E14" s="14" t="s">
        <v>271</v>
      </c>
      <c r="F14" s="13" t="s">
        <v>266</v>
      </c>
      <c r="G14" s="12" t="s">
        <v>270</v>
      </c>
      <c r="H14" s="11" t="s">
        <v>183</v>
      </c>
      <c r="I14" s="9">
        <v>1000</v>
      </c>
      <c r="J14" s="10"/>
      <c r="K14" s="9">
        <v>1000</v>
      </c>
      <c r="L14" s="8"/>
      <c r="M14" s="8" t="s">
        <v>20</v>
      </c>
      <c r="N14" s="7" t="s">
        <v>220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</row>
    <row r="15" spans="1:248" s="5" customFormat="1" ht="24.75" customHeight="1" x14ac:dyDescent="0.25">
      <c r="A15" s="18">
        <v>4</v>
      </c>
      <c r="B15" s="17"/>
      <c r="C15" s="16" t="s">
        <v>177</v>
      </c>
      <c r="D15" s="15" t="s">
        <v>266</v>
      </c>
      <c r="E15" s="14" t="s">
        <v>269</v>
      </c>
      <c r="F15" s="13" t="s">
        <v>264</v>
      </c>
      <c r="G15" s="12" t="s">
        <v>268</v>
      </c>
      <c r="H15" s="11" t="s">
        <v>267</v>
      </c>
      <c r="I15" s="9">
        <v>1958</v>
      </c>
      <c r="J15" s="10"/>
      <c r="K15" s="9">
        <v>1958</v>
      </c>
      <c r="L15" s="8"/>
      <c r="M15" s="8" t="s">
        <v>20</v>
      </c>
      <c r="N15" s="7" t="s">
        <v>220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</row>
    <row r="16" spans="1:248" s="5" customFormat="1" ht="24.75" customHeight="1" x14ac:dyDescent="0.25">
      <c r="A16" s="18">
        <v>5</v>
      </c>
      <c r="B16" s="17"/>
      <c r="C16" s="16" t="s">
        <v>177</v>
      </c>
      <c r="D16" s="15" t="s">
        <v>266</v>
      </c>
      <c r="E16" s="14" t="s">
        <v>265</v>
      </c>
      <c r="F16" s="13" t="s">
        <v>264</v>
      </c>
      <c r="G16" s="12" t="s">
        <v>263</v>
      </c>
      <c r="H16" s="11" t="s">
        <v>205</v>
      </c>
      <c r="I16" s="9">
        <v>1969</v>
      </c>
      <c r="J16" s="10"/>
      <c r="K16" s="9">
        <v>1969</v>
      </c>
      <c r="L16" s="8"/>
      <c r="M16" s="8" t="s">
        <v>20</v>
      </c>
      <c r="N16" s="7" t="s">
        <v>220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</row>
    <row r="17" spans="1:248" s="5" customFormat="1" ht="24.75" customHeight="1" x14ac:dyDescent="0.25">
      <c r="A17" s="18">
        <v>6</v>
      </c>
      <c r="B17" s="17"/>
      <c r="C17" s="16" t="s">
        <v>240</v>
      </c>
      <c r="D17" s="15" t="s">
        <v>249</v>
      </c>
      <c r="E17" s="14" t="s">
        <v>262</v>
      </c>
      <c r="F17" s="13" t="s">
        <v>168</v>
      </c>
      <c r="G17" s="12" t="s">
        <v>261</v>
      </c>
      <c r="H17" s="11" t="s">
        <v>147</v>
      </c>
      <c r="I17" s="9">
        <v>1000</v>
      </c>
      <c r="J17" s="10"/>
      <c r="K17" s="9">
        <v>1000</v>
      </c>
      <c r="L17" s="8"/>
      <c r="M17" s="8" t="s">
        <v>20</v>
      </c>
      <c r="N17" s="7" t="s">
        <v>220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</row>
    <row r="18" spans="1:248" s="5" customFormat="1" ht="24.75" customHeight="1" x14ac:dyDescent="0.25">
      <c r="A18" s="18">
        <v>7</v>
      </c>
      <c r="B18" s="17"/>
      <c r="C18" s="16" t="s">
        <v>240</v>
      </c>
      <c r="D18" s="15" t="s">
        <v>249</v>
      </c>
      <c r="E18" s="14" t="s">
        <v>260</v>
      </c>
      <c r="F18" s="13" t="s">
        <v>168</v>
      </c>
      <c r="G18" s="12" t="s">
        <v>259</v>
      </c>
      <c r="H18" s="11" t="s">
        <v>166</v>
      </c>
      <c r="I18" s="9">
        <v>1000</v>
      </c>
      <c r="J18" s="10"/>
      <c r="K18" s="9">
        <v>1000</v>
      </c>
      <c r="L18" s="8"/>
      <c r="M18" s="8" t="s">
        <v>20</v>
      </c>
      <c r="N18" s="7" t="s">
        <v>220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</row>
    <row r="19" spans="1:248" s="5" customFormat="1" ht="24.75" customHeight="1" x14ac:dyDescent="0.25">
      <c r="A19" s="18">
        <v>8</v>
      </c>
      <c r="B19" s="17"/>
      <c r="C19" s="16" t="s">
        <v>240</v>
      </c>
      <c r="D19" s="15" t="s">
        <v>249</v>
      </c>
      <c r="E19" s="14" t="s">
        <v>258</v>
      </c>
      <c r="F19" s="13" t="s">
        <v>168</v>
      </c>
      <c r="G19" s="12" t="s">
        <v>257</v>
      </c>
      <c r="H19" s="11" t="s">
        <v>166</v>
      </c>
      <c r="I19" s="9">
        <v>1200</v>
      </c>
      <c r="J19" s="10"/>
      <c r="K19" s="9">
        <v>1200</v>
      </c>
      <c r="L19" s="8"/>
      <c r="M19" s="8" t="s">
        <v>20</v>
      </c>
      <c r="N19" s="7" t="s">
        <v>220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</row>
    <row r="20" spans="1:248" s="5" customFormat="1" ht="24.75" customHeight="1" x14ac:dyDescent="0.25">
      <c r="A20" s="18">
        <v>9</v>
      </c>
      <c r="B20" s="17"/>
      <c r="C20" s="16" t="s">
        <v>186</v>
      </c>
      <c r="D20" s="15" t="s">
        <v>249</v>
      </c>
      <c r="E20" s="14" t="s">
        <v>256</v>
      </c>
      <c r="F20" s="13" t="s">
        <v>168</v>
      </c>
      <c r="G20" s="12" t="s">
        <v>255</v>
      </c>
      <c r="H20" s="11" t="s">
        <v>254</v>
      </c>
      <c r="I20" s="9">
        <v>1980</v>
      </c>
      <c r="J20" s="10"/>
      <c r="K20" s="9">
        <v>1980</v>
      </c>
      <c r="L20" s="8"/>
      <c r="M20" s="8" t="s">
        <v>20</v>
      </c>
      <c r="N20" s="7" t="s">
        <v>220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</row>
    <row r="21" spans="1:248" s="5" customFormat="1" ht="24.75" customHeight="1" x14ac:dyDescent="0.25">
      <c r="A21" s="18">
        <v>10</v>
      </c>
      <c r="B21" s="17"/>
      <c r="C21" s="16" t="s">
        <v>186</v>
      </c>
      <c r="D21" s="15" t="s">
        <v>249</v>
      </c>
      <c r="E21" s="14" t="s">
        <v>253</v>
      </c>
      <c r="F21" s="13" t="s">
        <v>168</v>
      </c>
      <c r="G21" s="12" t="s">
        <v>252</v>
      </c>
      <c r="H21" s="11" t="s">
        <v>187</v>
      </c>
      <c r="I21" s="9">
        <v>1000</v>
      </c>
      <c r="J21" s="10"/>
      <c r="K21" s="9">
        <v>1000</v>
      </c>
      <c r="L21" s="8"/>
      <c r="M21" s="8" t="s">
        <v>20</v>
      </c>
      <c r="N21" s="7" t="s">
        <v>220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</row>
    <row r="22" spans="1:248" s="5" customFormat="1" ht="24.75" customHeight="1" x14ac:dyDescent="0.25">
      <c r="A22" s="18">
        <v>11</v>
      </c>
      <c r="B22" s="17"/>
      <c r="C22" s="16" t="s">
        <v>186</v>
      </c>
      <c r="D22" s="15" t="s">
        <v>249</v>
      </c>
      <c r="E22" s="14" t="s">
        <v>251</v>
      </c>
      <c r="F22" s="13" t="s">
        <v>168</v>
      </c>
      <c r="G22" s="12" t="s">
        <v>250</v>
      </c>
      <c r="H22" s="11" t="s">
        <v>183</v>
      </c>
      <c r="I22" s="9">
        <v>1000</v>
      </c>
      <c r="J22" s="10"/>
      <c r="K22" s="9">
        <v>1000</v>
      </c>
      <c r="L22" s="8"/>
      <c r="M22" s="8" t="s">
        <v>20</v>
      </c>
      <c r="N22" s="7" t="s">
        <v>220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</row>
    <row r="23" spans="1:248" s="5" customFormat="1" ht="24.75" customHeight="1" x14ac:dyDescent="0.25">
      <c r="A23" s="18">
        <v>12</v>
      </c>
      <c r="B23" s="17"/>
      <c r="C23" s="16" t="s">
        <v>177</v>
      </c>
      <c r="D23" s="15" t="s">
        <v>249</v>
      </c>
      <c r="E23" s="14" t="s">
        <v>248</v>
      </c>
      <c r="F23" s="13" t="s">
        <v>168</v>
      </c>
      <c r="G23" s="12" t="s">
        <v>247</v>
      </c>
      <c r="H23" s="11" t="s">
        <v>147</v>
      </c>
      <c r="I23" s="9">
        <v>2080</v>
      </c>
      <c r="J23" s="10"/>
      <c r="K23" s="9">
        <v>2080</v>
      </c>
      <c r="L23" s="8"/>
      <c r="M23" s="8" t="s">
        <v>20</v>
      </c>
      <c r="N23" s="7" t="s">
        <v>220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</row>
    <row r="24" spans="1:248" s="5" customFormat="1" ht="24.75" customHeight="1" x14ac:dyDescent="0.25">
      <c r="A24" s="18">
        <v>13</v>
      </c>
      <c r="B24" s="17"/>
      <c r="C24" s="16" t="s">
        <v>177</v>
      </c>
      <c r="D24" s="15" t="s">
        <v>168</v>
      </c>
      <c r="E24" s="14" t="s">
        <v>246</v>
      </c>
      <c r="F24" s="13" t="s">
        <v>168</v>
      </c>
      <c r="G24" s="12" t="s">
        <v>245</v>
      </c>
      <c r="H24" s="11" t="s">
        <v>166</v>
      </c>
      <c r="I24" s="9">
        <v>1980</v>
      </c>
      <c r="J24" s="10"/>
      <c r="K24" s="9">
        <v>1980</v>
      </c>
      <c r="L24" s="8"/>
      <c r="M24" s="8" t="s">
        <v>20</v>
      </c>
      <c r="N24" s="7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</row>
    <row r="25" spans="1:248" s="5" customFormat="1" ht="24" customHeight="1" x14ac:dyDescent="0.25">
      <c r="A25" s="18">
        <v>14</v>
      </c>
      <c r="B25" s="17"/>
      <c r="C25" s="16" t="s">
        <v>157</v>
      </c>
      <c r="D25" s="13" t="s">
        <v>244</v>
      </c>
      <c r="E25" s="14" t="s">
        <v>243</v>
      </c>
      <c r="F25" s="13" t="s">
        <v>242</v>
      </c>
      <c r="G25" s="12" t="s">
        <v>241</v>
      </c>
      <c r="H25" s="11" t="s">
        <v>147</v>
      </c>
      <c r="I25" s="9">
        <v>1030</v>
      </c>
      <c r="J25" s="10"/>
      <c r="K25" s="9">
        <v>1030</v>
      </c>
      <c r="L25" s="8"/>
      <c r="M25" s="8" t="s">
        <v>20</v>
      </c>
      <c r="N25" s="7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</row>
    <row r="26" spans="1:248" s="5" customFormat="1" ht="24" customHeight="1" x14ac:dyDescent="0.25">
      <c r="A26" s="18">
        <v>15</v>
      </c>
      <c r="B26" s="17"/>
      <c r="C26" s="16" t="s">
        <v>240</v>
      </c>
      <c r="D26" s="15" t="s">
        <v>239</v>
      </c>
      <c r="E26" s="14" t="s">
        <v>238</v>
      </c>
      <c r="F26" s="13" t="s">
        <v>237</v>
      </c>
      <c r="G26" s="12" t="s">
        <v>236</v>
      </c>
      <c r="H26" s="11" t="s">
        <v>147</v>
      </c>
      <c r="I26" s="9">
        <v>1000</v>
      </c>
      <c r="J26" s="10"/>
      <c r="K26" s="9">
        <v>1000</v>
      </c>
      <c r="L26" s="8"/>
      <c r="M26" s="8" t="s">
        <v>20</v>
      </c>
      <c r="N26" s="7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</row>
    <row r="27" spans="1:248" s="5" customFormat="1" ht="24" customHeight="1" x14ac:dyDescent="0.25">
      <c r="A27" s="18">
        <v>16</v>
      </c>
      <c r="B27" s="17"/>
      <c r="C27" s="16" t="s">
        <v>160</v>
      </c>
      <c r="D27" s="15" t="s">
        <v>235</v>
      </c>
      <c r="E27" s="14" t="s">
        <v>234</v>
      </c>
      <c r="F27" s="13" t="s">
        <v>230</v>
      </c>
      <c r="G27" s="12" t="s">
        <v>171</v>
      </c>
      <c r="H27" s="11" t="s">
        <v>147</v>
      </c>
      <c r="I27" s="9">
        <v>1100</v>
      </c>
      <c r="J27" s="10"/>
      <c r="K27" s="9">
        <v>1100</v>
      </c>
      <c r="L27" s="8"/>
      <c r="M27" s="8" t="s">
        <v>20</v>
      </c>
      <c r="N27" s="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</row>
    <row r="28" spans="1:248" s="5" customFormat="1" ht="24" customHeight="1" x14ac:dyDescent="0.25">
      <c r="A28" s="18">
        <v>17</v>
      </c>
      <c r="B28" s="17"/>
      <c r="C28" s="16" t="s">
        <v>233</v>
      </c>
      <c r="D28" s="15" t="s">
        <v>232</v>
      </c>
      <c r="E28" s="14" t="s">
        <v>231</v>
      </c>
      <c r="F28" s="13" t="s">
        <v>230</v>
      </c>
      <c r="G28" s="12" t="s">
        <v>229</v>
      </c>
      <c r="H28" s="11" t="s">
        <v>205</v>
      </c>
      <c r="I28" s="9">
        <v>1700</v>
      </c>
      <c r="J28" s="10"/>
      <c r="K28" s="9">
        <v>1700</v>
      </c>
      <c r="L28" s="8"/>
      <c r="M28" s="8" t="s">
        <v>20</v>
      </c>
      <c r="N28" s="7" t="s">
        <v>228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</row>
    <row r="29" spans="1:248" s="5" customFormat="1" ht="24" customHeight="1" x14ac:dyDescent="0.25">
      <c r="A29" s="18">
        <v>18</v>
      </c>
      <c r="B29" s="17"/>
      <c r="C29" s="16" t="s">
        <v>165</v>
      </c>
      <c r="D29" s="15" t="s">
        <v>227</v>
      </c>
      <c r="E29" s="14" t="s">
        <v>226</v>
      </c>
      <c r="F29" s="13" t="s">
        <v>225</v>
      </c>
      <c r="G29" s="12" t="s">
        <v>224</v>
      </c>
      <c r="H29" s="11" t="s">
        <v>166</v>
      </c>
      <c r="I29" s="9">
        <v>2000</v>
      </c>
      <c r="J29" s="10"/>
      <c r="K29" s="9">
        <v>2000</v>
      </c>
      <c r="L29" s="8"/>
      <c r="M29" s="8" t="s">
        <v>20</v>
      </c>
      <c r="N29" s="7" t="s">
        <v>223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</row>
    <row r="30" spans="1:248" s="5" customFormat="1" ht="24" customHeight="1" x14ac:dyDescent="0.25">
      <c r="A30" s="18">
        <v>19</v>
      </c>
      <c r="B30" s="17"/>
      <c r="C30" s="16" t="s">
        <v>150</v>
      </c>
      <c r="D30" s="15" t="s">
        <v>123</v>
      </c>
      <c r="E30" s="14" t="s">
        <v>222</v>
      </c>
      <c r="F30" s="13" t="s">
        <v>121</v>
      </c>
      <c r="G30" s="12" t="s">
        <v>221</v>
      </c>
      <c r="H30" s="11" t="s">
        <v>147</v>
      </c>
      <c r="I30" s="9">
        <v>1040</v>
      </c>
      <c r="J30" s="10"/>
      <c r="K30" s="9">
        <v>1040</v>
      </c>
      <c r="L30" s="8"/>
      <c r="M30" s="8" t="s">
        <v>20</v>
      </c>
      <c r="N30" s="7" t="s">
        <v>220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</row>
    <row r="31" spans="1:248" s="5" customFormat="1" ht="24" customHeight="1" x14ac:dyDescent="0.25">
      <c r="A31" s="18">
        <v>20</v>
      </c>
      <c r="B31" s="17"/>
      <c r="C31" s="16" t="s">
        <v>160</v>
      </c>
      <c r="D31" s="15" t="s">
        <v>219</v>
      </c>
      <c r="E31" s="14" t="s">
        <v>218</v>
      </c>
      <c r="F31" s="13" t="s">
        <v>217</v>
      </c>
      <c r="G31" s="12" t="s">
        <v>216</v>
      </c>
      <c r="H31" s="11" t="s">
        <v>147</v>
      </c>
      <c r="I31" s="9">
        <v>1000</v>
      </c>
      <c r="J31" s="10"/>
      <c r="K31" s="9">
        <v>1000</v>
      </c>
      <c r="L31" s="8"/>
      <c r="M31" s="8" t="s">
        <v>20</v>
      </c>
      <c r="N31" s="7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</row>
    <row r="32" spans="1:248" s="5" customFormat="1" ht="24" customHeight="1" x14ac:dyDescent="0.25">
      <c r="A32" s="18">
        <v>21</v>
      </c>
      <c r="B32" s="17"/>
      <c r="C32" s="16" t="s">
        <v>177</v>
      </c>
      <c r="D32" s="15" t="s">
        <v>215</v>
      </c>
      <c r="E32" s="14" t="s">
        <v>214</v>
      </c>
      <c r="F32" s="13" t="s">
        <v>208</v>
      </c>
      <c r="G32" s="12" t="s">
        <v>213</v>
      </c>
      <c r="H32" s="11" t="s">
        <v>205</v>
      </c>
      <c r="I32" s="9">
        <v>1408</v>
      </c>
      <c r="J32" s="10"/>
      <c r="K32" s="9">
        <v>1408</v>
      </c>
      <c r="L32" s="8"/>
      <c r="M32" s="8" t="s">
        <v>20</v>
      </c>
      <c r="N32" s="7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</row>
    <row r="33" spans="1:248" s="5" customFormat="1" ht="24" customHeight="1" x14ac:dyDescent="0.25">
      <c r="A33" s="18">
        <v>22</v>
      </c>
      <c r="B33" s="17"/>
      <c r="C33" s="16" t="s">
        <v>212</v>
      </c>
      <c r="D33" s="15" t="s">
        <v>208</v>
      </c>
      <c r="E33" s="14" t="s">
        <v>211</v>
      </c>
      <c r="F33" s="13" t="s">
        <v>168</v>
      </c>
      <c r="G33" s="12" t="s">
        <v>210</v>
      </c>
      <c r="H33" s="11" t="s">
        <v>183</v>
      </c>
      <c r="I33" s="9">
        <v>3005</v>
      </c>
      <c r="J33" s="10"/>
      <c r="K33" s="9">
        <v>3005</v>
      </c>
      <c r="L33" s="8"/>
      <c r="M33" s="8"/>
      <c r="N33" s="7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</row>
    <row r="34" spans="1:248" s="5" customFormat="1" ht="24" customHeight="1" x14ac:dyDescent="0.25">
      <c r="A34" s="18">
        <v>23</v>
      </c>
      <c r="B34" s="17"/>
      <c r="C34" s="16" t="s">
        <v>209</v>
      </c>
      <c r="D34" s="15" t="s">
        <v>208</v>
      </c>
      <c r="E34" s="14" t="s">
        <v>207</v>
      </c>
      <c r="F34" s="13" t="s">
        <v>168</v>
      </c>
      <c r="G34" s="12" t="s">
        <v>206</v>
      </c>
      <c r="H34" s="11" t="s">
        <v>205</v>
      </c>
      <c r="I34" s="9">
        <v>900</v>
      </c>
      <c r="J34" s="10"/>
      <c r="K34" s="9">
        <v>900</v>
      </c>
      <c r="L34" s="8"/>
      <c r="M34" s="8" t="s">
        <v>20</v>
      </c>
      <c r="N34" s="7" t="s">
        <v>204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</row>
    <row r="35" spans="1:248" s="5" customFormat="1" ht="24" customHeight="1" x14ac:dyDescent="0.25">
      <c r="A35" s="18">
        <v>24</v>
      </c>
      <c r="B35" s="17"/>
      <c r="C35" s="16" t="s">
        <v>173</v>
      </c>
      <c r="D35" s="15" t="s">
        <v>203</v>
      </c>
      <c r="E35" s="14" t="s">
        <v>202</v>
      </c>
      <c r="F35" s="13" t="s">
        <v>168</v>
      </c>
      <c r="G35" s="12" t="s">
        <v>201</v>
      </c>
      <c r="H35" s="11" t="s">
        <v>147</v>
      </c>
      <c r="I35" s="9">
        <v>1000</v>
      </c>
      <c r="J35" s="10"/>
      <c r="K35" s="9">
        <v>1000</v>
      </c>
      <c r="L35" s="8"/>
      <c r="M35" s="8" t="s">
        <v>20</v>
      </c>
      <c r="N35" s="7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</row>
    <row r="36" spans="1:248" s="5" customFormat="1" ht="24" customHeight="1" x14ac:dyDescent="0.25">
      <c r="A36" s="18">
        <v>25</v>
      </c>
      <c r="B36" s="17"/>
      <c r="C36" s="16" t="s">
        <v>186</v>
      </c>
      <c r="D36" s="15" t="s">
        <v>200</v>
      </c>
      <c r="E36" s="14" t="s">
        <v>199</v>
      </c>
      <c r="F36" s="13" t="s">
        <v>168</v>
      </c>
      <c r="G36" s="12" t="s">
        <v>198</v>
      </c>
      <c r="H36" s="11" t="s">
        <v>190</v>
      </c>
      <c r="I36" s="9">
        <v>750</v>
      </c>
      <c r="J36" s="10"/>
      <c r="K36" s="9">
        <v>750</v>
      </c>
      <c r="L36" s="8"/>
      <c r="M36" s="8" t="s">
        <v>20</v>
      </c>
      <c r="N36" s="7" t="s">
        <v>197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</row>
    <row r="37" spans="1:248" s="5" customFormat="1" ht="24.75" customHeight="1" x14ac:dyDescent="0.25">
      <c r="A37" s="18">
        <v>26</v>
      </c>
      <c r="B37" s="17"/>
      <c r="C37" s="16" t="s">
        <v>154</v>
      </c>
      <c r="D37" s="15" t="s">
        <v>196</v>
      </c>
      <c r="E37" s="14" t="s">
        <v>195</v>
      </c>
      <c r="F37" s="13" t="s">
        <v>168</v>
      </c>
      <c r="G37" s="12" t="s">
        <v>194</v>
      </c>
      <c r="H37" s="11" t="s">
        <v>166</v>
      </c>
      <c r="I37" s="9">
        <v>1000</v>
      </c>
      <c r="J37" s="10"/>
      <c r="K37" s="9">
        <v>1000</v>
      </c>
      <c r="L37" s="8"/>
      <c r="M37" s="8" t="s">
        <v>20</v>
      </c>
      <c r="N37" s="7" t="s">
        <v>193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</row>
    <row r="38" spans="1:248" s="5" customFormat="1" ht="24.75" customHeight="1" x14ac:dyDescent="0.25">
      <c r="A38" s="18">
        <v>27</v>
      </c>
      <c r="B38" s="17"/>
      <c r="C38" s="16" t="s">
        <v>186</v>
      </c>
      <c r="D38" s="15" t="s">
        <v>182</v>
      </c>
      <c r="E38" s="14" t="s">
        <v>192</v>
      </c>
      <c r="F38" s="13" t="s">
        <v>168</v>
      </c>
      <c r="G38" s="12" t="s">
        <v>191</v>
      </c>
      <c r="H38" s="11" t="s">
        <v>190</v>
      </c>
      <c r="I38" s="9">
        <v>1981</v>
      </c>
      <c r="J38" s="10"/>
      <c r="K38" s="9">
        <v>1981</v>
      </c>
      <c r="L38" s="8"/>
      <c r="M38" s="8" t="s">
        <v>20</v>
      </c>
      <c r="N38" s="7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</row>
    <row r="39" spans="1:248" s="5" customFormat="1" ht="24.75" customHeight="1" x14ac:dyDescent="0.25">
      <c r="A39" s="18">
        <v>28</v>
      </c>
      <c r="B39" s="17"/>
      <c r="C39" s="16" t="s">
        <v>186</v>
      </c>
      <c r="D39" s="15" t="s">
        <v>182</v>
      </c>
      <c r="E39" s="14" t="s">
        <v>189</v>
      </c>
      <c r="F39" s="13" t="s">
        <v>168</v>
      </c>
      <c r="G39" s="12" t="s">
        <v>188</v>
      </c>
      <c r="H39" s="11" t="s">
        <v>187</v>
      </c>
      <c r="I39" s="9">
        <v>1250</v>
      </c>
      <c r="J39" s="10"/>
      <c r="K39" s="9">
        <v>1250</v>
      </c>
      <c r="L39" s="8"/>
      <c r="M39" s="8" t="s">
        <v>20</v>
      </c>
      <c r="N39" s="7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</row>
    <row r="40" spans="1:248" s="5" customFormat="1" ht="24.75" customHeight="1" x14ac:dyDescent="0.25">
      <c r="A40" s="18">
        <v>29</v>
      </c>
      <c r="B40" s="17"/>
      <c r="C40" s="16" t="s">
        <v>186</v>
      </c>
      <c r="D40" s="15" t="s">
        <v>182</v>
      </c>
      <c r="E40" s="14" t="s">
        <v>185</v>
      </c>
      <c r="F40" s="13" t="s">
        <v>168</v>
      </c>
      <c r="G40" s="12" t="s">
        <v>184</v>
      </c>
      <c r="H40" s="11" t="s">
        <v>183</v>
      </c>
      <c r="I40" s="9">
        <v>1250</v>
      </c>
      <c r="J40" s="10"/>
      <c r="K40" s="9">
        <v>1250</v>
      </c>
      <c r="L40" s="8"/>
      <c r="M40" s="8" t="s">
        <v>20</v>
      </c>
      <c r="N40" s="7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</row>
    <row r="41" spans="1:248" s="5" customFormat="1" ht="24.75" customHeight="1" x14ac:dyDescent="0.25">
      <c r="A41" s="18">
        <v>30</v>
      </c>
      <c r="B41" s="17"/>
      <c r="C41" s="16" t="s">
        <v>25</v>
      </c>
      <c r="D41" s="15" t="s">
        <v>182</v>
      </c>
      <c r="E41" s="14" t="s">
        <v>181</v>
      </c>
      <c r="F41" s="13" t="s">
        <v>168</v>
      </c>
      <c r="G41" s="12" t="s">
        <v>180</v>
      </c>
      <c r="H41" s="11" t="s">
        <v>147</v>
      </c>
      <c r="I41" s="9">
        <v>1000</v>
      </c>
      <c r="J41" s="10"/>
      <c r="K41" s="9">
        <v>1000</v>
      </c>
      <c r="L41" s="8"/>
      <c r="M41" s="8" t="s">
        <v>20</v>
      </c>
      <c r="N41" s="7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</row>
    <row r="42" spans="1:248" s="5" customFormat="1" ht="24.75" customHeight="1" x14ac:dyDescent="0.25">
      <c r="A42" s="18">
        <v>31</v>
      </c>
      <c r="B42" s="17"/>
      <c r="C42" s="16" t="s">
        <v>177</v>
      </c>
      <c r="D42" s="15" t="s">
        <v>176</v>
      </c>
      <c r="E42" s="14" t="s">
        <v>179</v>
      </c>
      <c r="F42" s="13" t="s">
        <v>168</v>
      </c>
      <c r="G42" s="12" t="s">
        <v>178</v>
      </c>
      <c r="H42" s="11" t="s">
        <v>147</v>
      </c>
      <c r="I42" s="9">
        <v>1988</v>
      </c>
      <c r="J42" s="10"/>
      <c r="K42" s="9">
        <v>1988</v>
      </c>
      <c r="L42" s="8"/>
      <c r="M42" s="8" t="s">
        <v>20</v>
      </c>
      <c r="N42" s="7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</row>
    <row r="43" spans="1:248" s="5" customFormat="1" ht="24.75" customHeight="1" x14ac:dyDescent="0.25">
      <c r="A43" s="18">
        <v>32</v>
      </c>
      <c r="B43" s="17"/>
      <c r="C43" s="16" t="s">
        <v>177</v>
      </c>
      <c r="D43" s="15" t="s">
        <v>176</v>
      </c>
      <c r="E43" s="14" t="s">
        <v>175</v>
      </c>
      <c r="F43" s="13" t="s">
        <v>168</v>
      </c>
      <c r="G43" s="12" t="s">
        <v>174</v>
      </c>
      <c r="H43" s="11" t="s">
        <v>166</v>
      </c>
      <c r="I43" s="9">
        <v>3020</v>
      </c>
      <c r="J43" s="10"/>
      <c r="K43" s="9">
        <v>3020</v>
      </c>
      <c r="L43" s="8"/>
      <c r="M43" s="8" t="s">
        <v>20</v>
      </c>
      <c r="N43" s="7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</row>
    <row r="44" spans="1:248" s="5" customFormat="1" ht="24.75" customHeight="1" x14ac:dyDescent="0.25">
      <c r="A44" s="18">
        <v>33</v>
      </c>
      <c r="B44" s="17"/>
      <c r="C44" s="16" t="s">
        <v>173</v>
      </c>
      <c r="D44" s="15" t="s">
        <v>168</v>
      </c>
      <c r="E44" s="14" t="s">
        <v>172</v>
      </c>
      <c r="F44" s="13" t="s">
        <v>168</v>
      </c>
      <c r="G44" s="12" t="s">
        <v>171</v>
      </c>
      <c r="H44" s="11" t="s">
        <v>147</v>
      </c>
      <c r="I44" s="9">
        <v>1000</v>
      </c>
      <c r="J44" s="10"/>
      <c r="K44" s="9">
        <v>1000</v>
      </c>
      <c r="L44" s="8"/>
      <c r="M44" s="8" t="s">
        <v>20</v>
      </c>
      <c r="N44" s="7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</row>
    <row r="45" spans="1:248" s="5" customFormat="1" ht="24.75" customHeight="1" x14ac:dyDescent="0.25">
      <c r="A45" s="18">
        <v>34</v>
      </c>
      <c r="B45" s="17"/>
      <c r="C45" s="16" t="s">
        <v>170</v>
      </c>
      <c r="D45" s="15" t="s">
        <v>168</v>
      </c>
      <c r="E45" s="14" t="s">
        <v>169</v>
      </c>
      <c r="F45" s="13" t="s">
        <v>168</v>
      </c>
      <c r="G45" s="12" t="s">
        <v>167</v>
      </c>
      <c r="H45" s="11" t="s">
        <v>166</v>
      </c>
      <c r="I45" s="9">
        <v>1000</v>
      </c>
      <c r="J45" s="10"/>
      <c r="K45" s="9">
        <v>1000</v>
      </c>
      <c r="L45" s="8"/>
      <c r="M45" s="8" t="s">
        <v>20</v>
      </c>
      <c r="N45" s="7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</row>
    <row r="46" spans="1:248" s="5" customFormat="1" ht="24.75" customHeight="1" x14ac:dyDescent="0.25">
      <c r="A46" s="18">
        <v>35</v>
      </c>
      <c r="B46" s="17"/>
      <c r="C46" s="16" t="s">
        <v>165</v>
      </c>
      <c r="D46" s="15" t="s">
        <v>123</v>
      </c>
      <c r="E46" s="14" t="s">
        <v>164</v>
      </c>
      <c r="F46" s="13" t="s">
        <v>121</v>
      </c>
      <c r="G46" s="12" t="s">
        <v>163</v>
      </c>
      <c r="H46" s="11" t="s">
        <v>147</v>
      </c>
      <c r="I46" s="9">
        <v>1050</v>
      </c>
      <c r="J46" s="10"/>
      <c r="K46" s="9">
        <v>1050</v>
      </c>
      <c r="L46" s="8"/>
      <c r="M46" s="8" t="s">
        <v>20</v>
      </c>
      <c r="N46" s="7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</row>
    <row r="47" spans="1:248" s="5" customFormat="1" ht="24.75" customHeight="1" x14ac:dyDescent="0.25">
      <c r="A47" s="18">
        <v>36</v>
      </c>
      <c r="B47" s="17"/>
      <c r="C47" s="16" t="s">
        <v>160</v>
      </c>
      <c r="D47" s="15" t="s">
        <v>123</v>
      </c>
      <c r="E47" s="14" t="s">
        <v>162</v>
      </c>
      <c r="F47" s="13" t="s">
        <v>121</v>
      </c>
      <c r="G47" s="12" t="s">
        <v>161</v>
      </c>
      <c r="H47" s="11" t="s">
        <v>147</v>
      </c>
      <c r="I47" s="9">
        <v>1000</v>
      </c>
      <c r="J47" s="10"/>
      <c r="K47" s="9">
        <v>1000</v>
      </c>
      <c r="L47" s="8"/>
      <c r="M47" s="8"/>
      <c r="N47" s="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</row>
    <row r="48" spans="1:248" s="5" customFormat="1" ht="24.75" customHeight="1" x14ac:dyDescent="0.25">
      <c r="A48" s="18">
        <v>37</v>
      </c>
      <c r="B48" s="17"/>
      <c r="C48" s="16" t="s">
        <v>160</v>
      </c>
      <c r="D48" s="15" t="s">
        <v>123</v>
      </c>
      <c r="E48" s="14" t="s">
        <v>159</v>
      </c>
      <c r="F48" s="13" t="s">
        <v>121</v>
      </c>
      <c r="G48" s="12" t="s">
        <v>158</v>
      </c>
      <c r="H48" s="11" t="s">
        <v>147</v>
      </c>
      <c r="I48" s="9">
        <v>1000</v>
      </c>
      <c r="J48" s="10"/>
      <c r="K48" s="9">
        <v>1000</v>
      </c>
      <c r="L48" s="8"/>
      <c r="M48" s="8"/>
      <c r="N48" s="7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</row>
    <row r="49" spans="1:248" s="5" customFormat="1" ht="24.75" customHeight="1" x14ac:dyDescent="0.25">
      <c r="A49" s="18">
        <v>38</v>
      </c>
      <c r="B49" s="17"/>
      <c r="C49" s="16" t="s">
        <v>157</v>
      </c>
      <c r="D49" s="15" t="s">
        <v>123</v>
      </c>
      <c r="E49" s="14" t="s">
        <v>156</v>
      </c>
      <c r="F49" s="13" t="s">
        <v>121</v>
      </c>
      <c r="G49" s="12" t="s">
        <v>155</v>
      </c>
      <c r="H49" s="11" t="s">
        <v>147</v>
      </c>
      <c r="I49" s="9">
        <v>1020</v>
      </c>
      <c r="J49" s="10"/>
      <c r="K49" s="9">
        <v>1020</v>
      </c>
      <c r="L49" s="8"/>
      <c r="M49" s="8"/>
      <c r="N49" s="7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</row>
    <row r="50" spans="1:248" s="5" customFormat="1" ht="24.75" customHeight="1" x14ac:dyDescent="0.25">
      <c r="A50" s="18">
        <v>39</v>
      </c>
      <c r="B50" s="17"/>
      <c r="C50" s="16" t="s">
        <v>154</v>
      </c>
      <c r="D50" s="15" t="s">
        <v>130</v>
      </c>
      <c r="E50" s="14" t="s">
        <v>153</v>
      </c>
      <c r="F50" s="13" t="s">
        <v>152</v>
      </c>
      <c r="G50" s="12" t="s">
        <v>151</v>
      </c>
      <c r="H50" s="11" t="s">
        <v>147</v>
      </c>
      <c r="I50" s="9">
        <v>1550</v>
      </c>
      <c r="J50" s="10"/>
      <c r="K50" s="9">
        <v>1550</v>
      </c>
      <c r="L50" s="8"/>
      <c r="M50" s="8" t="s">
        <v>20</v>
      </c>
      <c r="N50" s="7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</row>
    <row r="51" spans="1:248" s="5" customFormat="1" ht="24.75" customHeight="1" x14ac:dyDescent="0.25">
      <c r="A51" s="18">
        <v>40</v>
      </c>
      <c r="B51" s="17"/>
      <c r="C51" s="16" t="s">
        <v>150</v>
      </c>
      <c r="D51" s="15" t="s">
        <v>102</v>
      </c>
      <c r="E51" s="14" t="s">
        <v>149</v>
      </c>
      <c r="F51" s="13"/>
      <c r="G51" s="12" t="s">
        <v>148</v>
      </c>
      <c r="H51" s="11" t="s">
        <v>147</v>
      </c>
      <c r="I51" s="9">
        <v>1040</v>
      </c>
      <c r="J51" s="10"/>
      <c r="K51" s="9">
        <v>1040</v>
      </c>
      <c r="L51" s="8"/>
      <c r="M51" s="8" t="s">
        <v>20</v>
      </c>
      <c r="N51" s="7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</row>
    <row r="52" spans="1:248" s="5" customFormat="1" ht="24.75" customHeight="1" x14ac:dyDescent="0.25">
      <c r="A52" s="18">
        <v>41</v>
      </c>
      <c r="B52" s="17"/>
      <c r="C52" s="16" t="s">
        <v>146</v>
      </c>
      <c r="D52" s="15" t="s">
        <v>102</v>
      </c>
      <c r="E52" s="14" t="s">
        <v>145</v>
      </c>
      <c r="F52" s="13"/>
      <c r="G52" s="12" t="s">
        <v>144</v>
      </c>
      <c r="H52" s="11" t="s">
        <v>143</v>
      </c>
      <c r="I52" s="9">
        <v>8750</v>
      </c>
      <c r="J52" s="10"/>
      <c r="K52" s="9">
        <v>8750</v>
      </c>
      <c r="L52" s="8"/>
      <c r="M52" s="8"/>
      <c r="N52" s="7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</row>
    <row r="53" spans="1:248" s="52" customFormat="1" ht="27.75" customHeight="1" x14ac:dyDescent="0.25">
      <c r="A53" s="42"/>
      <c r="B53" s="53" t="s">
        <v>142</v>
      </c>
      <c r="C53" s="53"/>
      <c r="D53" s="42"/>
      <c r="E53" s="42"/>
      <c r="F53" s="42"/>
      <c r="G53" s="42"/>
      <c r="H53" s="42"/>
      <c r="I53" s="49">
        <f>I54+I58</f>
        <v>264900</v>
      </c>
      <c r="J53" s="49">
        <f>J54+J58</f>
        <v>53760.479999999996</v>
      </c>
      <c r="K53" s="49">
        <f>K54+K58</f>
        <v>211139.52</v>
      </c>
      <c r="L53" s="42"/>
      <c r="M53" s="42"/>
      <c r="N53" s="48"/>
    </row>
    <row r="54" spans="1:248" s="51" customFormat="1" ht="26.25" customHeight="1" x14ac:dyDescent="0.25">
      <c r="A54" s="21"/>
      <c r="B54" s="50" t="s">
        <v>141</v>
      </c>
      <c r="C54" s="50"/>
      <c r="D54" s="21"/>
      <c r="E54" s="21"/>
      <c r="F54" s="21"/>
      <c r="G54" s="21"/>
      <c r="H54" s="21"/>
      <c r="I54" s="22">
        <f>SUM(I55:I57)</f>
        <v>73800</v>
      </c>
      <c r="J54" s="22">
        <f>SUM(J55:J57)</f>
        <v>53760.479999999996</v>
      </c>
      <c r="K54" s="22">
        <f>SUM(K55:K57)</f>
        <v>20039.52</v>
      </c>
      <c r="L54" s="21"/>
      <c r="M54" s="21"/>
      <c r="N54" s="20"/>
    </row>
    <row r="55" spans="1:248" s="25" customFormat="1" ht="42" customHeight="1" x14ac:dyDescent="0.25">
      <c r="A55" s="39">
        <v>1</v>
      </c>
      <c r="B55" s="38"/>
      <c r="C55" s="37" t="s">
        <v>135</v>
      </c>
      <c r="D55" s="36" t="s">
        <v>130</v>
      </c>
      <c r="E55" s="35" t="s">
        <v>140</v>
      </c>
      <c r="F55" s="34"/>
      <c r="G55" s="33" t="s">
        <v>139</v>
      </c>
      <c r="H55" s="32" t="s">
        <v>138</v>
      </c>
      <c r="I55" s="31">
        <v>23000</v>
      </c>
      <c r="J55" s="31">
        <v>23183.48</v>
      </c>
      <c r="K55" s="30">
        <f>I55-J55</f>
        <v>-183.47999999999956</v>
      </c>
      <c r="L55" s="29" t="s">
        <v>137</v>
      </c>
      <c r="M55" s="28"/>
      <c r="N55" s="27" t="s">
        <v>136</v>
      </c>
      <c r="O55"/>
      <c r="P55"/>
      <c r="Q55" s="26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</row>
    <row r="56" spans="1:248" s="25" customFormat="1" ht="32.25" customHeight="1" x14ac:dyDescent="0.25">
      <c r="A56" s="39">
        <v>2</v>
      </c>
      <c r="B56" s="38"/>
      <c r="C56" s="37" t="s">
        <v>135</v>
      </c>
      <c r="D56" s="36" t="s">
        <v>130</v>
      </c>
      <c r="E56" s="35" t="s">
        <v>134</v>
      </c>
      <c r="F56" s="34"/>
      <c r="G56" s="33" t="s">
        <v>133</v>
      </c>
      <c r="H56" s="32" t="s">
        <v>104</v>
      </c>
      <c r="I56" s="31">
        <v>30200</v>
      </c>
      <c r="J56" s="31">
        <f>21700+4877</f>
        <v>26577</v>
      </c>
      <c r="K56" s="30">
        <f>I56-J56</f>
        <v>3623</v>
      </c>
      <c r="L56" s="29" t="s">
        <v>6</v>
      </c>
      <c r="M56" s="28"/>
      <c r="N56" s="27" t="s">
        <v>132</v>
      </c>
      <c r="O56"/>
      <c r="P56"/>
      <c r="Q56" s="2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</row>
    <row r="57" spans="1:248" s="25" customFormat="1" ht="32.25" customHeight="1" x14ac:dyDescent="0.25">
      <c r="A57" s="39">
        <v>3</v>
      </c>
      <c r="B57" s="38"/>
      <c r="C57" s="37" t="s">
        <v>131</v>
      </c>
      <c r="D57" s="36" t="s">
        <v>130</v>
      </c>
      <c r="E57" s="35" t="s">
        <v>129</v>
      </c>
      <c r="F57" s="34"/>
      <c r="G57" s="33" t="s">
        <v>128</v>
      </c>
      <c r="H57" s="32" t="s">
        <v>127</v>
      </c>
      <c r="I57" s="31">
        <v>20600</v>
      </c>
      <c r="J57" s="31">
        <v>4000</v>
      </c>
      <c r="K57" s="30">
        <f>I57-J57</f>
        <v>16600</v>
      </c>
      <c r="L57" s="29" t="s">
        <v>6</v>
      </c>
      <c r="M57" s="28"/>
      <c r="N57" s="27" t="s">
        <v>126</v>
      </c>
      <c r="O57"/>
      <c r="P57"/>
      <c r="Q57" s="26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</row>
    <row r="58" spans="1:248" s="6" customFormat="1" ht="24" customHeight="1" x14ac:dyDescent="0.25">
      <c r="A58" s="21"/>
      <c r="B58" s="24" t="s">
        <v>125</v>
      </c>
      <c r="C58" s="23"/>
      <c r="D58" s="21"/>
      <c r="E58" s="21"/>
      <c r="F58" s="21"/>
      <c r="G58" s="21"/>
      <c r="H58" s="21"/>
      <c r="I58" s="22">
        <f>SUM(I59:I64)</f>
        <v>191100</v>
      </c>
      <c r="J58" s="22">
        <f>SUM(J59:J64)</f>
        <v>0</v>
      </c>
      <c r="K58" s="22">
        <f>SUM(K59:K64)</f>
        <v>191100</v>
      </c>
      <c r="L58" s="22"/>
      <c r="M58" s="21"/>
      <c r="N58" s="20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248" s="5" customFormat="1" ht="24.75" customHeight="1" x14ac:dyDescent="0.25">
      <c r="A59" s="18">
        <v>1</v>
      </c>
      <c r="B59" s="17"/>
      <c r="C59" s="16" t="s">
        <v>124</v>
      </c>
      <c r="D59" s="15" t="s">
        <v>123</v>
      </c>
      <c r="E59" s="14" t="s">
        <v>122</v>
      </c>
      <c r="F59" s="13" t="s">
        <v>121</v>
      </c>
      <c r="G59" s="12" t="s">
        <v>120</v>
      </c>
      <c r="H59" s="11" t="s">
        <v>119</v>
      </c>
      <c r="I59" s="9">
        <v>22750</v>
      </c>
      <c r="J59" s="10"/>
      <c r="K59" s="9">
        <v>22750</v>
      </c>
      <c r="L59" s="8"/>
      <c r="M59" s="8"/>
      <c r="N59" s="7" t="s">
        <v>118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</row>
    <row r="60" spans="1:248" s="5" customFormat="1" ht="24.75" customHeight="1" x14ac:dyDescent="0.25">
      <c r="A60" s="18">
        <v>2</v>
      </c>
      <c r="B60" s="17"/>
      <c r="C60" s="16" t="s">
        <v>117</v>
      </c>
      <c r="D60" s="15" t="s">
        <v>116</v>
      </c>
      <c r="E60" s="14" t="s">
        <v>115</v>
      </c>
      <c r="F60" s="13"/>
      <c r="G60" s="12" t="s">
        <v>114</v>
      </c>
      <c r="H60" s="11" t="s">
        <v>95</v>
      </c>
      <c r="I60" s="9">
        <v>23150</v>
      </c>
      <c r="J60" s="10"/>
      <c r="K60" s="9">
        <v>23150</v>
      </c>
      <c r="L60" s="8"/>
      <c r="M60" s="8"/>
      <c r="N60" s="7" t="s">
        <v>113</v>
      </c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</row>
    <row r="61" spans="1:248" s="5" customFormat="1" ht="24.75" customHeight="1" x14ac:dyDescent="0.25">
      <c r="A61" s="18">
        <v>3</v>
      </c>
      <c r="B61" s="17"/>
      <c r="C61" s="16" t="s">
        <v>112</v>
      </c>
      <c r="D61" s="15" t="s">
        <v>102</v>
      </c>
      <c r="E61" s="14" t="s">
        <v>111</v>
      </c>
      <c r="F61" s="13"/>
      <c r="G61" s="12" t="s">
        <v>110</v>
      </c>
      <c r="H61" s="11" t="s">
        <v>109</v>
      </c>
      <c r="I61" s="9">
        <v>26000</v>
      </c>
      <c r="J61" s="10"/>
      <c r="K61" s="9">
        <v>26000</v>
      </c>
      <c r="L61" s="8"/>
      <c r="M61" s="8"/>
      <c r="N61" s="7" t="s">
        <v>108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</row>
    <row r="62" spans="1:248" s="5" customFormat="1" ht="24.75" customHeight="1" x14ac:dyDescent="0.25">
      <c r="A62" s="18">
        <v>4</v>
      </c>
      <c r="B62" s="17"/>
      <c r="C62" s="16" t="s">
        <v>107</v>
      </c>
      <c r="D62" s="15" t="s">
        <v>102</v>
      </c>
      <c r="E62" s="14" t="s">
        <v>106</v>
      </c>
      <c r="F62" s="13"/>
      <c r="G62" s="12" t="s">
        <v>105</v>
      </c>
      <c r="H62" s="11" t="s">
        <v>104</v>
      </c>
      <c r="I62" s="9">
        <v>25500</v>
      </c>
      <c r="J62" s="10"/>
      <c r="K62" s="9">
        <v>25500</v>
      </c>
      <c r="L62" s="8"/>
      <c r="M62" s="8"/>
      <c r="N62" s="7" t="s">
        <v>103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</row>
    <row r="63" spans="1:248" s="5" customFormat="1" ht="24.75" customHeight="1" x14ac:dyDescent="0.25">
      <c r="A63" s="18">
        <v>5</v>
      </c>
      <c r="B63" s="17"/>
      <c r="C63" s="16" t="s">
        <v>98</v>
      </c>
      <c r="D63" s="15" t="s">
        <v>102</v>
      </c>
      <c r="E63" s="14" t="s">
        <v>101</v>
      </c>
      <c r="F63" s="13"/>
      <c r="G63" s="12" t="s">
        <v>100</v>
      </c>
      <c r="H63" s="11" t="s">
        <v>95</v>
      </c>
      <c r="I63" s="9">
        <v>47700</v>
      </c>
      <c r="J63" s="10"/>
      <c r="K63" s="9">
        <v>47700</v>
      </c>
      <c r="L63" s="8"/>
      <c r="M63" s="8"/>
      <c r="N63" s="7" t="s">
        <v>99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</row>
    <row r="64" spans="1:248" s="5" customFormat="1" ht="24.75" customHeight="1" x14ac:dyDescent="0.25">
      <c r="A64" s="18">
        <v>6</v>
      </c>
      <c r="B64" s="17"/>
      <c r="C64" s="16" t="s">
        <v>98</v>
      </c>
      <c r="D64" s="15" t="s">
        <v>16</v>
      </c>
      <c r="E64" s="14" t="s">
        <v>97</v>
      </c>
      <c r="F64" s="13"/>
      <c r="G64" s="12" t="s">
        <v>96</v>
      </c>
      <c r="H64" s="11" t="s">
        <v>95</v>
      </c>
      <c r="I64" s="9">
        <v>46000</v>
      </c>
      <c r="J64" s="10"/>
      <c r="K64" s="9">
        <v>46000</v>
      </c>
      <c r="L64" s="8"/>
      <c r="M64" s="8"/>
      <c r="N64" s="7" t="s">
        <v>94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</row>
    <row r="65" spans="1:248" s="5" customFormat="1" ht="27" customHeight="1" x14ac:dyDescent="0.25">
      <c r="A65" s="42" t="s">
        <v>93</v>
      </c>
      <c r="B65" s="46" t="s">
        <v>92</v>
      </c>
      <c r="C65" s="45"/>
      <c r="D65" s="42"/>
      <c r="E65" s="42"/>
      <c r="F65" s="42"/>
      <c r="G65" s="42"/>
      <c r="H65" s="42"/>
      <c r="I65" s="49">
        <f>I66+I68</f>
        <v>25780</v>
      </c>
      <c r="J65" s="49">
        <f>J66+J68</f>
        <v>2558.4899999999998</v>
      </c>
      <c r="K65" s="49">
        <f>K66+K68</f>
        <v>23221.510000000002</v>
      </c>
      <c r="L65" s="42"/>
      <c r="M65" s="42"/>
      <c r="N65" s="48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</row>
    <row r="66" spans="1:248" s="25" customFormat="1" ht="26.25" customHeight="1" x14ac:dyDescent="0.25">
      <c r="A66" s="21"/>
      <c r="B66" s="50" t="s">
        <v>9</v>
      </c>
      <c r="C66" s="50"/>
      <c r="D66" s="21"/>
      <c r="E66" s="21"/>
      <c r="F66" s="21"/>
      <c r="G66" s="21"/>
      <c r="H66" s="21"/>
      <c r="I66" s="22">
        <f>SUM(I67:I67)</f>
        <v>2585</v>
      </c>
      <c r="J66" s="22">
        <f>SUM(J67:J67)</f>
        <v>2558.4899999999998</v>
      </c>
      <c r="K66" s="22">
        <f>SUM(K67:K67)</f>
        <v>26.510000000000218</v>
      </c>
      <c r="L66" s="21"/>
      <c r="M66" s="21"/>
      <c r="N66" s="20" t="s">
        <v>0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</row>
    <row r="67" spans="1:248" s="25" customFormat="1" ht="25.5" customHeight="1" x14ac:dyDescent="0.25">
      <c r="A67" s="39">
        <v>1</v>
      </c>
      <c r="B67" s="38"/>
      <c r="C67" s="37" t="s">
        <v>91</v>
      </c>
      <c r="D67" s="36" t="s">
        <v>36</v>
      </c>
      <c r="E67" s="35">
        <v>282</v>
      </c>
      <c r="F67" s="34" t="s">
        <v>90</v>
      </c>
      <c r="G67" s="33" t="s">
        <v>89</v>
      </c>
      <c r="H67" s="32" t="s">
        <v>88</v>
      </c>
      <c r="I67" s="31">
        <v>2585</v>
      </c>
      <c r="J67" s="31">
        <v>2558.4899999999998</v>
      </c>
      <c r="K67" s="30">
        <f>I67-J67</f>
        <v>26.510000000000218</v>
      </c>
      <c r="L67" s="29" t="s">
        <v>87</v>
      </c>
      <c r="M67" s="28" t="s">
        <v>86</v>
      </c>
      <c r="N67" s="27"/>
      <c r="O67"/>
      <c r="P67"/>
      <c r="Q67" s="26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</row>
    <row r="68" spans="1:248" s="6" customFormat="1" ht="21.75" customHeight="1" x14ac:dyDescent="0.25">
      <c r="A68" s="21"/>
      <c r="B68" s="24" t="s">
        <v>5</v>
      </c>
      <c r="C68" s="23"/>
      <c r="D68" s="21"/>
      <c r="E68" s="21"/>
      <c r="F68" s="21"/>
      <c r="G68" s="21"/>
      <c r="H68" s="21"/>
      <c r="I68" s="22">
        <f>SUM(I69:I84)</f>
        <v>23195</v>
      </c>
      <c r="J68" s="22">
        <f>SUM(J69:J84)</f>
        <v>0</v>
      </c>
      <c r="K68" s="22">
        <f>SUM(K69:K84)</f>
        <v>23195</v>
      </c>
      <c r="L68" s="22"/>
      <c r="M68" s="21"/>
      <c r="N68" s="20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248" s="5" customFormat="1" ht="24.75" customHeight="1" x14ac:dyDescent="0.25">
      <c r="A69" s="18">
        <v>1</v>
      </c>
      <c r="B69" s="17"/>
      <c r="C69" s="16" t="s">
        <v>60</v>
      </c>
      <c r="D69" s="15" t="s">
        <v>85</v>
      </c>
      <c r="E69" s="14">
        <v>22</v>
      </c>
      <c r="F69" s="13" t="s">
        <v>84</v>
      </c>
      <c r="G69" s="12" t="s">
        <v>83</v>
      </c>
      <c r="H69" s="11" t="s">
        <v>58</v>
      </c>
      <c r="I69" s="9">
        <v>1000</v>
      </c>
      <c r="J69" s="10"/>
      <c r="K69" s="9">
        <v>1000</v>
      </c>
      <c r="L69" s="8"/>
      <c r="M69" s="8" t="s">
        <v>20</v>
      </c>
      <c r="N69" s="7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</row>
    <row r="70" spans="1:248" s="5" customFormat="1" ht="24.75" customHeight="1" x14ac:dyDescent="0.25">
      <c r="A70" s="18">
        <v>2</v>
      </c>
      <c r="B70" s="17"/>
      <c r="C70" s="16" t="s">
        <v>75</v>
      </c>
      <c r="D70" s="15" t="s">
        <v>80</v>
      </c>
      <c r="E70" s="14">
        <v>80</v>
      </c>
      <c r="F70" s="13" t="s">
        <v>79</v>
      </c>
      <c r="G70" s="12" t="s">
        <v>82</v>
      </c>
      <c r="H70" s="11" t="s">
        <v>81</v>
      </c>
      <c r="I70" s="9">
        <v>3000</v>
      </c>
      <c r="J70" s="10"/>
      <c r="K70" s="9">
        <v>3000</v>
      </c>
      <c r="L70" s="8"/>
      <c r="M70" s="8" t="s">
        <v>54</v>
      </c>
      <c r="N70" s="7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</row>
    <row r="71" spans="1:248" s="5" customFormat="1" ht="24.75" customHeight="1" x14ac:dyDescent="0.25">
      <c r="A71" s="18">
        <v>3</v>
      </c>
      <c r="B71" s="17"/>
      <c r="C71" s="16" t="s">
        <v>67</v>
      </c>
      <c r="D71" s="15" t="s">
        <v>80</v>
      </c>
      <c r="E71" s="14">
        <v>87</v>
      </c>
      <c r="F71" s="13" t="s">
        <v>79</v>
      </c>
      <c r="G71" s="12" t="s">
        <v>78</v>
      </c>
      <c r="H71" s="11" t="s">
        <v>49</v>
      </c>
      <c r="I71" s="9">
        <v>1050</v>
      </c>
      <c r="J71" s="10"/>
      <c r="K71" s="9">
        <v>1050</v>
      </c>
      <c r="L71" s="8"/>
      <c r="M71" s="8" t="s">
        <v>20</v>
      </c>
      <c r="N71" s="7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</row>
    <row r="72" spans="1:248" s="5" customFormat="1" ht="24.75" customHeight="1" x14ac:dyDescent="0.25">
      <c r="A72" s="18">
        <v>4</v>
      </c>
      <c r="B72" s="17"/>
      <c r="C72" s="16" t="s">
        <v>67</v>
      </c>
      <c r="D72" s="15" t="s">
        <v>71</v>
      </c>
      <c r="E72" s="14">
        <v>112</v>
      </c>
      <c r="F72" s="13" t="s">
        <v>70</v>
      </c>
      <c r="G72" s="12" t="s">
        <v>77</v>
      </c>
      <c r="H72" s="11" t="s">
        <v>63</v>
      </c>
      <c r="I72" s="9">
        <v>1650</v>
      </c>
      <c r="J72" s="10"/>
      <c r="K72" s="9">
        <v>1650</v>
      </c>
      <c r="L72" s="8"/>
      <c r="M72" s="8" t="s">
        <v>20</v>
      </c>
      <c r="N72" s="7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</row>
    <row r="73" spans="1:248" s="5" customFormat="1" ht="24.75" customHeight="1" x14ac:dyDescent="0.25">
      <c r="A73" s="18">
        <v>5</v>
      </c>
      <c r="B73" s="17"/>
      <c r="C73" s="16" t="s">
        <v>53</v>
      </c>
      <c r="D73" s="15" t="s">
        <v>71</v>
      </c>
      <c r="E73" s="14">
        <v>125</v>
      </c>
      <c r="F73" s="13" t="s">
        <v>70</v>
      </c>
      <c r="G73" s="12" t="s">
        <v>76</v>
      </c>
      <c r="H73" s="11" t="s">
        <v>49</v>
      </c>
      <c r="I73" s="9">
        <v>1200</v>
      </c>
      <c r="J73" s="10"/>
      <c r="K73" s="9">
        <v>1200</v>
      </c>
      <c r="L73" s="8"/>
      <c r="M73" s="8" t="s">
        <v>20</v>
      </c>
      <c r="N73" s="7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</row>
    <row r="74" spans="1:248" s="5" customFormat="1" ht="24.75" customHeight="1" x14ac:dyDescent="0.25">
      <c r="A74" s="18">
        <v>6</v>
      </c>
      <c r="B74" s="17"/>
      <c r="C74" s="16" t="s">
        <v>75</v>
      </c>
      <c r="D74" s="15" t="s">
        <v>71</v>
      </c>
      <c r="E74" s="14">
        <v>137</v>
      </c>
      <c r="F74" s="13" t="s">
        <v>70</v>
      </c>
      <c r="G74" s="12" t="s">
        <v>74</v>
      </c>
      <c r="H74" s="11" t="s">
        <v>63</v>
      </c>
      <c r="I74" s="9">
        <v>1976</v>
      </c>
      <c r="J74" s="10"/>
      <c r="K74" s="9">
        <v>1976</v>
      </c>
      <c r="L74" s="8"/>
      <c r="M74" s="8" t="s">
        <v>54</v>
      </c>
      <c r="N74" s="7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</row>
    <row r="75" spans="1:248" s="5" customFormat="1" ht="24.75" customHeight="1" x14ac:dyDescent="0.25">
      <c r="A75" s="18">
        <v>7</v>
      </c>
      <c r="B75" s="17"/>
      <c r="C75" s="16" t="s">
        <v>73</v>
      </c>
      <c r="D75" s="15" t="s">
        <v>71</v>
      </c>
      <c r="E75" s="14">
        <v>141</v>
      </c>
      <c r="F75" s="13" t="s">
        <v>70</v>
      </c>
      <c r="G75" s="12" t="s">
        <v>72</v>
      </c>
      <c r="H75" s="11" t="s">
        <v>63</v>
      </c>
      <c r="I75" s="9">
        <v>996</v>
      </c>
      <c r="J75" s="10"/>
      <c r="K75" s="9">
        <v>996</v>
      </c>
      <c r="L75" s="8"/>
      <c r="M75" s="8" t="s">
        <v>20</v>
      </c>
      <c r="N75" s="7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</row>
    <row r="76" spans="1:248" s="5" customFormat="1" ht="24.75" customHeight="1" x14ac:dyDescent="0.25">
      <c r="A76" s="18">
        <v>8</v>
      </c>
      <c r="B76" s="17"/>
      <c r="C76" s="16" t="s">
        <v>60</v>
      </c>
      <c r="D76" s="15" t="s">
        <v>71</v>
      </c>
      <c r="E76" s="14">
        <v>154</v>
      </c>
      <c r="F76" s="13" t="s">
        <v>70</v>
      </c>
      <c r="G76" s="12" t="s">
        <v>69</v>
      </c>
      <c r="H76" s="11" t="s">
        <v>58</v>
      </c>
      <c r="I76" s="9">
        <v>1000</v>
      </c>
      <c r="J76" s="10"/>
      <c r="K76" s="9">
        <v>1000</v>
      </c>
      <c r="L76" s="8"/>
      <c r="M76" s="8" t="s">
        <v>20</v>
      </c>
      <c r="N76" s="7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</row>
    <row r="77" spans="1:248" s="5" customFormat="1" ht="24.75" customHeight="1" x14ac:dyDescent="0.25">
      <c r="A77" s="18">
        <v>9</v>
      </c>
      <c r="B77" s="17"/>
      <c r="C77" s="16" t="s">
        <v>57</v>
      </c>
      <c r="D77" s="15" t="s">
        <v>52</v>
      </c>
      <c r="E77" s="14">
        <v>191</v>
      </c>
      <c r="F77" s="13" t="s">
        <v>51</v>
      </c>
      <c r="G77" s="12" t="s">
        <v>68</v>
      </c>
      <c r="H77" s="11" t="s">
        <v>55</v>
      </c>
      <c r="I77" s="9">
        <v>1963</v>
      </c>
      <c r="J77" s="10"/>
      <c r="K77" s="9">
        <v>1963</v>
      </c>
      <c r="L77" s="8"/>
      <c r="M77" s="8" t="s">
        <v>54</v>
      </c>
      <c r="N77" s="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</row>
    <row r="78" spans="1:248" s="5" customFormat="1" ht="24.75" customHeight="1" x14ac:dyDescent="0.25">
      <c r="A78" s="18">
        <v>10</v>
      </c>
      <c r="B78" s="17"/>
      <c r="C78" s="16" t="s">
        <v>67</v>
      </c>
      <c r="D78" s="15" t="s">
        <v>52</v>
      </c>
      <c r="E78" s="14">
        <v>193</v>
      </c>
      <c r="F78" s="13" t="s">
        <v>51</v>
      </c>
      <c r="G78" s="12" t="s">
        <v>66</v>
      </c>
      <c r="H78" s="11" t="s">
        <v>63</v>
      </c>
      <c r="I78" s="9">
        <v>2100</v>
      </c>
      <c r="J78" s="10"/>
      <c r="K78" s="9">
        <v>2100</v>
      </c>
      <c r="L78" s="8"/>
      <c r="M78" s="8" t="s">
        <v>20</v>
      </c>
      <c r="N78" s="7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</row>
    <row r="79" spans="1:248" s="5" customFormat="1" ht="24.75" customHeight="1" x14ac:dyDescent="0.25">
      <c r="A79" s="18">
        <v>11</v>
      </c>
      <c r="B79" s="17"/>
      <c r="C79" s="16" t="s">
        <v>65</v>
      </c>
      <c r="D79" s="15" t="s">
        <v>52</v>
      </c>
      <c r="E79" s="14">
        <v>197</v>
      </c>
      <c r="F79" s="13" t="s">
        <v>51</v>
      </c>
      <c r="G79" s="12" t="s">
        <v>64</v>
      </c>
      <c r="H79" s="11" t="s">
        <v>63</v>
      </c>
      <c r="I79" s="9">
        <v>1660</v>
      </c>
      <c r="J79" s="10"/>
      <c r="K79" s="9">
        <v>1660</v>
      </c>
      <c r="L79" s="8"/>
      <c r="M79" s="8" t="s">
        <v>20</v>
      </c>
      <c r="N79" s="7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</row>
    <row r="80" spans="1:248" s="5" customFormat="1" ht="24.75" customHeight="1" x14ac:dyDescent="0.25">
      <c r="A80" s="18">
        <v>12</v>
      </c>
      <c r="B80" s="17"/>
      <c r="C80" s="16" t="s">
        <v>53</v>
      </c>
      <c r="D80" s="15" t="s">
        <v>52</v>
      </c>
      <c r="E80" s="14">
        <v>219</v>
      </c>
      <c r="F80" s="13" t="s">
        <v>51</v>
      </c>
      <c r="G80" s="12" t="s">
        <v>62</v>
      </c>
      <c r="H80" s="11" t="s">
        <v>49</v>
      </c>
      <c r="I80" s="9">
        <v>1050</v>
      </c>
      <c r="J80" s="10"/>
      <c r="K80" s="9">
        <v>1050</v>
      </c>
      <c r="L80" s="8"/>
      <c r="M80" s="8" t="s">
        <v>20</v>
      </c>
      <c r="N80" s="7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</row>
    <row r="81" spans="1:248" s="5" customFormat="1" ht="24.75" customHeight="1" x14ac:dyDescent="0.25">
      <c r="A81" s="18">
        <v>13</v>
      </c>
      <c r="B81" s="17"/>
      <c r="C81" s="16" t="s">
        <v>53</v>
      </c>
      <c r="D81" s="15" t="s">
        <v>52</v>
      </c>
      <c r="E81" s="14">
        <v>220</v>
      </c>
      <c r="F81" s="13" t="s">
        <v>51</v>
      </c>
      <c r="G81" s="12" t="s">
        <v>61</v>
      </c>
      <c r="H81" s="11" t="s">
        <v>49</v>
      </c>
      <c r="I81" s="9">
        <v>1050</v>
      </c>
      <c r="J81" s="10"/>
      <c r="K81" s="9">
        <v>1050</v>
      </c>
      <c r="L81" s="8"/>
      <c r="M81" s="8" t="s">
        <v>20</v>
      </c>
      <c r="N81" s="7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</row>
    <row r="82" spans="1:248" s="5" customFormat="1" ht="24.75" customHeight="1" x14ac:dyDescent="0.25">
      <c r="A82" s="18">
        <v>14</v>
      </c>
      <c r="B82" s="17"/>
      <c r="C82" s="16" t="s">
        <v>60</v>
      </c>
      <c r="D82" s="15" t="s">
        <v>52</v>
      </c>
      <c r="E82" s="14">
        <v>221</v>
      </c>
      <c r="F82" s="13" t="s">
        <v>51</v>
      </c>
      <c r="G82" s="12" t="s">
        <v>59</v>
      </c>
      <c r="H82" s="11" t="s">
        <v>58</v>
      </c>
      <c r="I82" s="9">
        <v>1000</v>
      </c>
      <c r="J82" s="10"/>
      <c r="K82" s="9">
        <v>1000</v>
      </c>
      <c r="L82" s="8"/>
      <c r="M82" s="8" t="s">
        <v>20</v>
      </c>
      <c r="N82" s="7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</row>
    <row r="83" spans="1:248" s="5" customFormat="1" ht="24.75" customHeight="1" x14ac:dyDescent="0.25">
      <c r="A83" s="18">
        <v>15</v>
      </c>
      <c r="B83" s="17"/>
      <c r="C83" s="16" t="s">
        <v>57</v>
      </c>
      <c r="D83" s="15" t="s">
        <v>52</v>
      </c>
      <c r="E83" s="14">
        <v>231</v>
      </c>
      <c r="F83" s="13" t="s">
        <v>51</v>
      </c>
      <c r="G83" s="12" t="s">
        <v>56</v>
      </c>
      <c r="H83" s="11" t="s">
        <v>55</v>
      </c>
      <c r="I83" s="9">
        <v>1400</v>
      </c>
      <c r="J83" s="10"/>
      <c r="K83" s="9">
        <v>1400</v>
      </c>
      <c r="L83" s="8"/>
      <c r="M83" s="8" t="s">
        <v>54</v>
      </c>
      <c r="N83" s="7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</row>
    <row r="84" spans="1:248" s="5" customFormat="1" ht="24.75" customHeight="1" x14ac:dyDescent="0.25">
      <c r="A84" s="18">
        <v>16</v>
      </c>
      <c r="B84" s="17"/>
      <c r="C84" s="16" t="s">
        <v>53</v>
      </c>
      <c r="D84" s="15" t="s">
        <v>52</v>
      </c>
      <c r="E84" s="14">
        <v>232</v>
      </c>
      <c r="F84" s="13" t="s">
        <v>51</v>
      </c>
      <c r="G84" s="12" t="s">
        <v>50</v>
      </c>
      <c r="H84" s="11" t="s">
        <v>49</v>
      </c>
      <c r="I84" s="9">
        <v>1100</v>
      </c>
      <c r="J84" s="10"/>
      <c r="K84" s="9">
        <v>1100</v>
      </c>
      <c r="L84" s="8"/>
      <c r="M84" s="8" t="s">
        <v>20</v>
      </c>
      <c r="N84" s="7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</row>
    <row r="85" spans="1:248" s="25" customFormat="1" ht="25.5" customHeight="1" x14ac:dyDescent="0.25">
      <c r="A85" s="42" t="s">
        <v>48</v>
      </c>
      <c r="B85" s="46" t="s">
        <v>47</v>
      </c>
      <c r="C85" s="45"/>
      <c r="D85" s="42"/>
      <c r="E85" s="42"/>
      <c r="F85" s="42"/>
      <c r="G85" s="42"/>
      <c r="H85" s="42"/>
      <c r="I85" s="49">
        <f>I86+I87</f>
        <v>0</v>
      </c>
      <c r="J85" s="49">
        <f>J86+J87</f>
        <v>0</v>
      </c>
      <c r="K85" s="49">
        <f>K86+K87</f>
        <v>0</v>
      </c>
      <c r="L85" s="42"/>
      <c r="M85" s="42"/>
      <c r="N85" s="48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</row>
    <row r="86" spans="1:248" s="25" customFormat="1" ht="25.5" customHeight="1" x14ac:dyDescent="0.25">
      <c r="A86" s="21"/>
      <c r="B86" s="24" t="s">
        <v>9</v>
      </c>
      <c r="C86" s="23"/>
      <c r="D86" s="21"/>
      <c r="E86" s="21"/>
      <c r="F86" s="21"/>
      <c r="G86" s="21"/>
      <c r="H86" s="21"/>
      <c r="I86" s="22"/>
      <c r="J86" s="22"/>
      <c r="K86" s="22"/>
      <c r="L86" s="22">
        <v>0</v>
      </c>
      <c r="M86" s="21"/>
      <c r="N86" s="20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</row>
    <row r="87" spans="1:248" s="5" customFormat="1" ht="21.75" customHeight="1" x14ac:dyDescent="0.25">
      <c r="A87" s="47"/>
      <c r="B87" s="24" t="s">
        <v>5</v>
      </c>
      <c r="C87" s="23"/>
      <c r="D87" s="21"/>
      <c r="E87" s="21"/>
      <c r="F87" s="21"/>
      <c r="G87" s="21"/>
      <c r="H87" s="21"/>
      <c r="I87" s="22"/>
      <c r="J87" s="22"/>
      <c r="K87" s="22"/>
      <c r="L87" s="22"/>
      <c r="M87" s="21"/>
      <c r="N87" s="20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</row>
    <row r="88" spans="1:248" s="25" customFormat="1" ht="25.5" customHeight="1" x14ac:dyDescent="0.25">
      <c r="A88" s="42" t="s">
        <v>46</v>
      </c>
      <c r="B88" s="46" t="s">
        <v>45</v>
      </c>
      <c r="C88" s="45"/>
      <c r="D88" s="42"/>
      <c r="E88" s="42"/>
      <c r="F88" s="42"/>
      <c r="G88" s="42"/>
      <c r="H88" s="42"/>
      <c r="I88" s="49">
        <f>I89+I97</f>
        <v>14076</v>
      </c>
      <c r="J88" s="49">
        <f>J89+J97</f>
        <v>13460.23</v>
      </c>
      <c r="K88" s="49">
        <f>K89+K97</f>
        <v>615.76999999999964</v>
      </c>
      <c r="L88" s="42"/>
      <c r="M88" s="42"/>
      <c r="N88" s="4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</row>
    <row r="89" spans="1:248" s="25" customFormat="1" ht="25.5" customHeight="1" x14ac:dyDescent="0.25">
      <c r="A89" s="21"/>
      <c r="B89" s="24" t="s">
        <v>9</v>
      </c>
      <c r="C89" s="23"/>
      <c r="D89" s="21"/>
      <c r="E89" s="21"/>
      <c r="F89" s="21"/>
      <c r="G89" s="21"/>
      <c r="H89" s="21"/>
      <c r="I89" s="22">
        <f>SUM(I90:I96)</f>
        <v>14076</v>
      </c>
      <c r="J89" s="22">
        <f>SUM(J90:J96)</f>
        <v>13460.23</v>
      </c>
      <c r="K89" s="22">
        <f>SUM(K90:K96)</f>
        <v>615.76999999999964</v>
      </c>
      <c r="L89" s="22"/>
      <c r="M89" s="21"/>
      <c r="N89" s="20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</row>
    <row r="90" spans="1:248" s="25" customFormat="1" ht="25.5" customHeight="1" x14ac:dyDescent="0.25">
      <c r="A90" s="39">
        <v>1</v>
      </c>
      <c r="B90" s="38"/>
      <c r="C90" s="37" t="s">
        <v>44</v>
      </c>
      <c r="D90" s="36" t="s">
        <v>43</v>
      </c>
      <c r="E90" s="35" t="s">
        <v>42</v>
      </c>
      <c r="F90" s="34" t="s">
        <v>41</v>
      </c>
      <c r="G90" s="33" t="s">
        <v>40</v>
      </c>
      <c r="H90" s="32" t="s">
        <v>27</v>
      </c>
      <c r="I90" s="31">
        <v>3700</v>
      </c>
      <c r="J90" s="31">
        <v>3692.55</v>
      </c>
      <c r="K90" s="30">
        <f>I90-J90</f>
        <v>7.4499999999998181</v>
      </c>
      <c r="L90" s="29" t="s">
        <v>34</v>
      </c>
      <c r="M90" s="28" t="s">
        <v>26</v>
      </c>
      <c r="N90" s="27"/>
      <c r="O90"/>
      <c r="P90"/>
      <c r="Q90" s="26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</row>
    <row r="91" spans="1:248" s="25" customFormat="1" ht="25.5" customHeight="1" x14ac:dyDescent="0.25">
      <c r="A91" s="39">
        <v>2</v>
      </c>
      <c r="B91" s="38"/>
      <c r="C91" s="37" t="s">
        <v>29</v>
      </c>
      <c r="D91" s="36" t="s">
        <v>34</v>
      </c>
      <c r="E91" s="35" t="s">
        <v>39</v>
      </c>
      <c r="F91" s="34" t="s">
        <v>33</v>
      </c>
      <c r="G91" s="33" t="s">
        <v>38</v>
      </c>
      <c r="H91" s="32" t="s">
        <v>27</v>
      </c>
      <c r="I91" s="31">
        <v>2350</v>
      </c>
      <c r="J91" s="31">
        <v>2343.52</v>
      </c>
      <c r="K91" s="30">
        <f>I91-J91</f>
        <v>6.4800000000000182</v>
      </c>
      <c r="L91" s="29" t="s">
        <v>36</v>
      </c>
      <c r="M91" s="28" t="s">
        <v>26</v>
      </c>
      <c r="N91" s="27"/>
      <c r="O91"/>
      <c r="P91"/>
      <c r="Q91" s="26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</row>
    <row r="92" spans="1:248" s="25" customFormat="1" ht="25.5" customHeight="1" x14ac:dyDescent="0.25">
      <c r="A92" s="39">
        <v>3</v>
      </c>
      <c r="B92" s="38"/>
      <c r="C92" s="37" t="s">
        <v>29</v>
      </c>
      <c r="D92" s="36" t="s">
        <v>34</v>
      </c>
      <c r="E92" s="35">
        <v>381</v>
      </c>
      <c r="F92" s="34" t="s">
        <v>33</v>
      </c>
      <c r="G92" s="33" t="s">
        <v>37</v>
      </c>
      <c r="H92" s="32" t="s">
        <v>27</v>
      </c>
      <c r="I92" s="31">
        <v>1256</v>
      </c>
      <c r="J92" s="31">
        <v>1248.67</v>
      </c>
      <c r="K92" s="30">
        <f>I92-J92</f>
        <v>7.3299999999999272</v>
      </c>
      <c r="L92" s="29" t="s">
        <v>36</v>
      </c>
      <c r="M92" s="28" t="s">
        <v>26</v>
      </c>
      <c r="N92" s="27"/>
      <c r="O92"/>
      <c r="P92"/>
      <c r="Q92" s="26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</row>
    <row r="93" spans="1:248" s="25" customFormat="1" ht="25.5" customHeight="1" x14ac:dyDescent="0.25">
      <c r="A93" s="39">
        <v>4</v>
      </c>
      <c r="B93" s="38"/>
      <c r="C93" s="37" t="s">
        <v>35</v>
      </c>
      <c r="D93" s="36" t="s">
        <v>34</v>
      </c>
      <c r="E93" s="35">
        <v>387</v>
      </c>
      <c r="F93" s="34" t="s">
        <v>33</v>
      </c>
      <c r="G93" s="33" t="s">
        <v>32</v>
      </c>
      <c r="H93" s="32" t="s">
        <v>31</v>
      </c>
      <c r="I93" s="31">
        <v>1400</v>
      </c>
      <c r="J93" s="31">
        <v>1389.35</v>
      </c>
      <c r="K93" s="30">
        <f>I93-J93</f>
        <v>10.650000000000091</v>
      </c>
      <c r="L93" s="29" t="s">
        <v>24</v>
      </c>
      <c r="M93" s="28"/>
      <c r="N93" s="27"/>
      <c r="O93"/>
      <c r="P93"/>
      <c r="Q93" s="26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</row>
    <row r="94" spans="1:248" s="25" customFormat="1" ht="25.5" customHeight="1" x14ac:dyDescent="0.25">
      <c r="A94" s="39">
        <v>5</v>
      </c>
      <c r="B94" s="38"/>
      <c r="C94" s="37"/>
      <c r="D94" s="36"/>
      <c r="E94" s="35"/>
      <c r="F94" s="34"/>
      <c r="G94" s="33"/>
      <c r="H94" s="32" t="s">
        <v>30</v>
      </c>
      <c r="I94" s="31">
        <v>1750</v>
      </c>
      <c r="J94" s="31">
        <v>1745.44</v>
      </c>
      <c r="K94" s="30">
        <f>I94-J94</f>
        <v>4.5599999999999454</v>
      </c>
      <c r="L94" s="29" t="s">
        <v>24</v>
      </c>
      <c r="M94" s="28"/>
      <c r="N94" s="27"/>
      <c r="O94"/>
      <c r="P94"/>
      <c r="Q94" s="26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</row>
    <row r="95" spans="1:248" s="25" customFormat="1" ht="25.5" customHeight="1" x14ac:dyDescent="0.25">
      <c r="A95" s="39">
        <v>6</v>
      </c>
      <c r="B95" s="38"/>
      <c r="C95" s="37" t="s">
        <v>29</v>
      </c>
      <c r="D95" s="36" t="s">
        <v>24</v>
      </c>
      <c r="E95" s="35">
        <v>409</v>
      </c>
      <c r="F95" s="34" t="s">
        <v>23</v>
      </c>
      <c r="G95" s="33" t="s">
        <v>28</v>
      </c>
      <c r="H95" s="32" t="s">
        <v>27</v>
      </c>
      <c r="I95" s="31">
        <v>2600</v>
      </c>
      <c r="J95" s="31">
        <v>2593.8200000000002</v>
      </c>
      <c r="K95" s="30">
        <f>I95-J95</f>
        <v>6.1799999999998363</v>
      </c>
      <c r="L95" s="29" t="s">
        <v>24</v>
      </c>
      <c r="M95" s="28" t="s">
        <v>26</v>
      </c>
      <c r="N95" s="27"/>
      <c r="O95"/>
      <c r="P95"/>
      <c r="Q95" s="26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</row>
    <row r="96" spans="1:248" s="25" customFormat="1" ht="25.5" customHeight="1" x14ac:dyDescent="0.25">
      <c r="A96" s="39">
        <v>7</v>
      </c>
      <c r="B96" s="38"/>
      <c r="C96" s="37" t="s">
        <v>25</v>
      </c>
      <c r="D96" s="36" t="s">
        <v>24</v>
      </c>
      <c r="E96" s="35">
        <v>395</v>
      </c>
      <c r="F96" s="34" t="s">
        <v>23</v>
      </c>
      <c r="G96" s="33" t="s">
        <v>22</v>
      </c>
      <c r="H96" s="32" t="s">
        <v>21</v>
      </c>
      <c r="I96" s="31">
        <v>1020</v>
      </c>
      <c r="J96" s="31">
        <v>446.88</v>
      </c>
      <c r="K96" s="30">
        <f>I96-J96</f>
        <v>573.12</v>
      </c>
      <c r="L96" s="29" t="s">
        <v>6</v>
      </c>
      <c r="M96" s="28" t="s">
        <v>20</v>
      </c>
      <c r="N96" s="27"/>
      <c r="O96"/>
      <c r="P96"/>
      <c r="Q96" s="2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</row>
    <row r="97" spans="1:248" s="5" customFormat="1" ht="24.75" customHeight="1" x14ac:dyDescent="0.25">
      <c r="A97" s="47"/>
      <c r="B97" s="24" t="s">
        <v>5</v>
      </c>
      <c r="C97" s="23"/>
      <c r="D97" s="21"/>
      <c r="E97" s="21"/>
      <c r="F97" s="21"/>
      <c r="G97" s="21"/>
      <c r="H97" s="21"/>
      <c r="I97" s="22"/>
      <c r="J97" s="22"/>
      <c r="K97" s="22"/>
      <c r="L97" s="22"/>
      <c r="M97" s="21"/>
      <c r="N97" s="20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</row>
    <row r="98" spans="1:248" s="25" customFormat="1" ht="25.5" customHeight="1" x14ac:dyDescent="0.25">
      <c r="A98" s="42" t="s">
        <v>19</v>
      </c>
      <c r="B98" s="46" t="s">
        <v>18</v>
      </c>
      <c r="C98" s="45"/>
      <c r="D98" s="42"/>
      <c r="E98" s="42"/>
      <c r="F98" s="42"/>
      <c r="G98" s="42"/>
      <c r="H98" s="42"/>
      <c r="I98" s="49">
        <f>I99+I100</f>
        <v>25000</v>
      </c>
      <c r="J98" s="49">
        <f>J99+J100</f>
        <v>0</v>
      </c>
      <c r="K98" s="49">
        <f>K99+K100</f>
        <v>25000</v>
      </c>
      <c r="L98" s="42"/>
      <c r="M98" s="42"/>
      <c r="N98" s="4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</row>
    <row r="99" spans="1:248" s="5" customFormat="1" ht="24.75" customHeight="1" x14ac:dyDescent="0.25">
      <c r="A99" s="21"/>
      <c r="B99" s="24" t="s">
        <v>9</v>
      </c>
      <c r="C99" s="23"/>
      <c r="D99" s="21"/>
      <c r="E99" s="21"/>
      <c r="F99" s="21"/>
      <c r="G99" s="21"/>
      <c r="H99" s="21"/>
      <c r="I99" s="22"/>
      <c r="J99" s="22"/>
      <c r="K99" s="22"/>
      <c r="L99" s="21"/>
      <c r="M99" s="21"/>
      <c r="N99" s="20"/>
      <c r="O99" s="1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</row>
    <row r="100" spans="1:248" s="5" customFormat="1" ht="24.75" customHeight="1" x14ac:dyDescent="0.25">
      <c r="A100" s="47"/>
      <c r="B100" s="24" t="s">
        <v>5</v>
      </c>
      <c r="C100" s="23"/>
      <c r="D100" s="21"/>
      <c r="E100" s="21"/>
      <c r="F100" s="21"/>
      <c r="G100" s="21"/>
      <c r="H100" s="21"/>
      <c r="I100" s="22">
        <f>SUM(I101)</f>
        <v>25000</v>
      </c>
      <c r="J100" s="22">
        <f>SUM(J101)</f>
        <v>0</v>
      </c>
      <c r="K100" s="22">
        <f>SUM(K101)</f>
        <v>25000</v>
      </c>
      <c r="L100" s="22"/>
      <c r="M100" s="21"/>
      <c r="N100" s="2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</row>
    <row r="101" spans="1:248" s="5" customFormat="1" ht="24" customHeight="1" x14ac:dyDescent="0.25">
      <c r="A101" s="18">
        <v>1</v>
      </c>
      <c r="B101" s="17"/>
      <c r="C101" s="16" t="s">
        <v>17</v>
      </c>
      <c r="D101" s="15" t="s">
        <v>16</v>
      </c>
      <c r="E101" s="14">
        <v>3319</v>
      </c>
      <c r="F101" s="13"/>
      <c r="G101" s="12" t="s">
        <v>15</v>
      </c>
      <c r="H101" s="11" t="s">
        <v>14</v>
      </c>
      <c r="I101" s="9">
        <f>14000+8000+3000</f>
        <v>25000</v>
      </c>
      <c r="J101" s="10"/>
      <c r="K101" s="9">
        <v>25000</v>
      </c>
      <c r="L101" s="8"/>
      <c r="M101" s="8"/>
      <c r="N101" s="7" t="s">
        <v>13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</row>
    <row r="102" spans="1:248" ht="27" customHeight="1" x14ac:dyDescent="0.25">
      <c r="A102" s="42" t="s">
        <v>12</v>
      </c>
      <c r="B102" s="46" t="s">
        <v>11</v>
      </c>
      <c r="C102" s="45"/>
      <c r="D102" s="42"/>
      <c r="E102" s="44" t="s">
        <v>10</v>
      </c>
      <c r="F102" s="42"/>
      <c r="G102" s="42"/>
      <c r="H102" s="42"/>
      <c r="I102" s="43">
        <f>I103+I105</f>
        <v>34250</v>
      </c>
      <c r="J102" s="43">
        <f>J103+J105</f>
        <v>15920</v>
      </c>
      <c r="K102" s="43">
        <f>K103+K105</f>
        <v>18330</v>
      </c>
      <c r="L102" s="42"/>
      <c r="M102" s="42"/>
      <c r="N102" s="41"/>
      <c r="O102" s="40"/>
      <c r="P102"/>
    </row>
    <row r="103" spans="1:248" s="5" customFormat="1" ht="24.75" customHeight="1" x14ac:dyDescent="0.25">
      <c r="A103" s="21"/>
      <c r="B103" s="24" t="s">
        <v>9</v>
      </c>
      <c r="C103" s="23"/>
      <c r="D103" s="21"/>
      <c r="E103" s="21"/>
      <c r="F103" s="21"/>
      <c r="G103" s="21"/>
      <c r="H103" s="21"/>
      <c r="I103" s="22">
        <f>SUM(I104:I104)</f>
        <v>19250</v>
      </c>
      <c r="J103" s="22">
        <f>SUM(J104:J104)</f>
        <v>15920</v>
      </c>
      <c r="K103" s="22">
        <f>SUM(K104:K104)</f>
        <v>3330</v>
      </c>
      <c r="L103" s="21"/>
      <c r="M103" s="21"/>
      <c r="N103" s="20"/>
      <c r="O103" s="19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</row>
    <row r="104" spans="1:248" s="25" customFormat="1" ht="25.5" customHeight="1" x14ac:dyDescent="0.25">
      <c r="A104" s="39">
        <v>1</v>
      </c>
      <c r="B104" s="38"/>
      <c r="C104" s="37" t="s">
        <v>8</v>
      </c>
      <c r="D104" s="36" t="s">
        <v>3</v>
      </c>
      <c r="E104" s="35" t="s">
        <v>2</v>
      </c>
      <c r="F104" s="34"/>
      <c r="G104" s="33" t="s">
        <v>7</v>
      </c>
      <c r="H104" s="32"/>
      <c r="I104" s="31">
        <v>19250</v>
      </c>
      <c r="J104" s="31">
        <v>15920</v>
      </c>
      <c r="K104" s="30">
        <f>I104-J104</f>
        <v>3330</v>
      </c>
      <c r="L104" s="29" t="s">
        <v>6</v>
      </c>
      <c r="M104" s="28"/>
      <c r="N104" s="27"/>
      <c r="O104"/>
      <c r="P104"/>
      <c r="Q104" s="26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</row>
    <row r="105" spans="1:248" s="5" customFormat="1" ht="24.75" customHeight="1" x14ac:dyDescent="0.25">
      <c r="A105" s="21"/>
      <c r="B105" s="24" t="s">
        <v>5</v>
      </c>
      <c r="C105" s="23"/>
      <c r="D105" s="21"/>
      <c r="E105" s="21"/>
      <c r="F105" s="21"/>
      <c r="G105" s="21"/>
      <c r="H105" s="21"/>
      <c r="I105" s="22">
        <f>I106</f>
        <v>15000</v>
      </c>
      <c r="J105" s="22">
        <f>J106</f>
        <v>0</v>
      </c>
      <c r="K105" s="22">
        <f>K106</f>
        <v>15000</v>
      </c>
      <c r="L105" s="21"/>
      <c r="M105" s="21"/>
      <c r="N105" s="20"/>
      <c r="O105" s="19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</row>
    <row r="106" spans="1:248" s="5" customFormat="1" ht="24" customHeight="1" x14ac:dyDescent="0.25">
      <c r="A106" s="18">
        <v>1</v>
      </c>
      <c r="B106" s="17"/>
      <c r="C106" s="16" t="s">
        <v>4</v>
      </c>
      <c r="D106" s="15" t="s">
        <v>3</v>
      </c>
      <c r="E106" s="14" t="s">
        <v>2</v>
      </c>
      <c r="F106" s="13"/>
      <c r="G106" s="12" t="s">
        <v>1</v>
      </c>
      <c r="H106" s="11"/>
      <c r="I106" s="9">
        <v>15000</v>
      </c>
      <c r="J106" s="10"/>
      <c r="K106" s="9">
        <v>15000</v>
      </c>
      <c r="L106" s="8"/>
      <c r="M106" s="8"/>
      <c r="N106" s="7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</row>
    <row r="108" spans="1:248" s="3" customFormat="1" x14ac:dyDescent="0.25">
      <c r="C108" s="1"/>
      <c r="I108" s="4"/>
      <c r="J108" s="4"/>
      <c r="K108" s="4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</row>
    <row r="121" spans="4:248" s="3" customFormat="1" x14ac:dyDescent="0.25">
      <c r="D121" s="3" t="s">
        <v>0</v>
      </c>
      <c r="I121" s="4"/>
      <c r="J121" s="4"/>
      <c r="K121" s="4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</row>
  </sheetData>
  <autoFilter ref="A5:IN103" xr:uid="{00000000-0009-0000-0000-00001B000000}"/>
  <mergeCells count="25">
    <mergeCell ref="A1:F1"/>
    <mergeCell ref="G1:N1"/>
    <mergeCell ref="A2:F2"/>
    <mergeCell ref="G2:N2"/>
    <mergeCell ref="B6:C6"/>
    <mergeCell ref="B7:C7"/>
    <mergeCell ref="B11:C11"/>
    <mergeCell ref="B53:C53"/>
    <mergeCell ref="B54:C54"/>
    <mergeCell ref="B58:C58"/>
    <mergeCell ref="B65:C65"/>
    <mergeCell ref="B66:C66"/>
    <mergeCell ref="B68:C68"/>
    <mergeCell ref="B85:C85"/>
    <mergeCell ref="B86:C86"/>
    <mergeCell ref="B87:C87"/>
    <mergeCell ref="B88:C88"/>
    <mergeCell ref="B89:C89"/>
    <mergeCell ref="B105:C105"/>
    <mergeCell ref="B97:C97"/>
    <mergeCell ref="B98:C98"/>
    <mergeCell ref="B99:C99"/>
    <mergeCell ref="B100:C100"/>
    <mergeCell ref="B102:C102"/>
    <mergeCell ref="B103:C103"/>
  </mergeCells>
  <pageMargins left="0.31496062992125984" right="0.43307086614173229" top="0.35433070866141736" bottom="0.3937007874015748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10.6 (2)</vt:lpstr>
      <vt:lpstr>'10.6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2025-06-10T02:09:20Z</dcterms:modified>
</cp:coreProperties>
</file>